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90" windowWidth="20370" windowHeight="9180"/>
  </bookViews>
  <sheets>
    <sheet name="ПРОГНОЗ КБ " sheetId="1" r:id="rId1"/>
  </sheets>
  <definedNames>
    <definedName name="_xlnm.Print_Titles" localSheetId="0">'ПРОГНОЗ КБ '!$4:$5</definedName>
    <definedName name="_xlnm.Print_Area" localSheetId="0">'ПРОГНОЗ КБ '!$A$1:$J$131</definedName>
  </definedNames>
  <calcPr calcId="144525" iterate="1"/>
</workbook>
</file>

<file path=xl/calcChain.xml><?xml version="1.0" encoding="utf-8"?>
<calcChain xmlns="http://schemas.openxmlformats.org/spreadsheetml/2006/main">
  <c r="E121" i="1" l="1"/>
  <c r="E117" i="1"/>
  <c r="E127" i="1"/>
  <c r="E126" i="1"/>
  <c r="E120" i="1"/>
  <c r="E119" i="1"/>
  <c r="C111" i="1"/>
  <c r="C103" i="1"/>
  <c r="C54" i="1"/>
  <c r="I81" i="1" l="1"/>
  <c r="G81" i="1"/>
  <c r="E81" i="1"/>
  <c r="J101" i="1"/>
  <c r="J102" i="1"/>
  <c r="H101" i="1"/>
  <c r="H102" i="1"/>
  <c r="C81" i="1"/>
  <c r="J100" i="1"/>
  <c r="J92" i="1"/>
  <c r="H100" i="1"/>
  <c r="J85" i="1"/>
  <c r="H85" i="1"/>
  <c r="F85" i="1"/>
  <c r="D107" i="1"/>
  <c r="I103" i="1"/>
  <c r="G103" i="1"/>
  <c r="E103" i="1"/>
  <c r="B103" i="1"/>
  <c r="G56" i="1"/>
  <c r="I56" i="1"/>
  <c r="C56" i="1"/>
  <c r="B81" i="1"/>
  <c r="J90" i="1" l="1"/>
  <c r="H90" i="1"/>
  <c r="J89" i="1"/>
  <c r="H89" i="1"/>
  <c r="D59" i="1"/>
  <c r="B131" i="1"/>
  <c r="B113" i="1" s="1"/>
  <c r="D110" i="1"/>
  <c r="B56" i="1"/>
  <c r="J36" i="1"/>
  <c r="H36" i="1"/>
  <c r="H39" i="1"/>
  <c r="G8" i="1"/>
  <c r="H20" i="1"/>
  <c r="E14" i="1"/>
  <c r="E8" i="1"/>
  <c r="E11" i="1"/>
  <c r="D105" i="1" l="1"/>
  <c r="D106" i="1"/>
  <c r="J104" i="1"/>
  <c r="J106" i="1"/>
  <c r="H104" i="1"/>
  <c r="H106" i="1"/>
  <c r="F104" i="1"/>
  <c r="F106" i="1"/>
  <c r="D96" i="1"/>
  <c r="D98" i="1"/>
  <c r="D99" i="1"/>
  <c r="E56" i="1"/>
  <c r="H117" i="1" l="1"/>
  <c r="I131" i="1"/>
  <c r="G131" i="1"/>
  <c r="E131" i="1"/>
  <c r="C131" i="1" l="1"/>
  <c r="H92" i="1"/>
  <c r="F92" i="1"/>
  <c r="J86" i="1"/>
  <c r="H86" i="1"/>
  <c r="F90" i="1"/>
  <c r="J76" i="1"/>
  <c r="J77" i="1"/>
  <c r="J78" i="1"/>
  <c r="J79" i="1"/>
  <c r="H76" i="1"/>
  <c r="H77" i="1"/>
  <c r="H78" i="1"/>
  <c r="H79" i="1"/>
  <c r="F76" i="1"/>
  <c r="F77" i="1"/>
  <c r="F78" i="1"/>
  <c r="F79" i="1"/>
  <c r="D58" i="1"/>
  <c r="D104" i="1"/>
  <c r="D88" i="1"/>
  <c r="D90" i="1"/>
  <c r="D91" i="1"/>
  <c r="D92" i="1"/>
  <c r="D93" i="1"/>
  <c r="D94" i="1"/>
  <c r="D95" i="1"/>
  <c r="D76" i="1"/>
  <c r="D77" i="1"/>
  <c r="D78" i="1"/>
  <c r="D79" i="1"/>
  <c r="D80" i="1"/>
  <c r="D86" i="1"/>
  <c r="D60" i="1"/>
  <c r="I8" i="1" l="1"/>
  <c r="J131" i="1" l="1"/>
  <c r="J127" i="1"/>
  <c r="J126" i="1"/>
  <c r="J125" i="1"/>
  <c r="J124" i="1"/>
  <c r="J123" i="1"/>
  <c r="J122" i="1"/>
  <c r="J121" i="1"/>
  <c r="J120" i="1"/>
  <c r="J119" i="1"/>
  <c r="J118" i="1"/>
  <c r="J117" i="1"/>
  <c r="J83" i="1"/>
  <c r="J82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58" i="1"/>
  <c r="J57" i="1"/>
  <c r="J56" i="1"/>
  <c r="J54" i="1"/>
  <c r="J53" i="1"/>
  <c r="J43" i="1"/>
  <c r="J42" i="1"/>
  <c r="J40" i="1"/>
  <c r="J39" i="1"/>
  <c r="J33" i="1"/>
  <c r="J32" i="1"/>
  <c r="J28" i="1"/>
  <c r="J24" i="1"/>
  <c r="J21" i="1"/>
  <c r="J20" i="1"/>
  <c r="J18" i="1"/>
  <c r="J17" i="1"/>
  <c r="J16" i="1"/>
  <c r="J12" i="1"/>
  <c r="J10" i="1"/>
  <c r="H131" i="1"/>
  <c r="H127" i="1"/>
  <c r="H126" i="1"/>
  <c r="H125" i="1"/>
  <c r="H124" i="1"/>
  <c r="H123" i="1"/>
  <c r="H122" i="1"/>
  <c r="H121" i="1"/>
  <c r="H120" i="1"/>
  <c r="H119" i="1"/>
  <c r="H118" i="1"/>
  <c r="H83" i="1"/>
  <c r="H82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58" i="1"/>
  <c r="H57" i="1"/>
  <c r="H54" i="1"/>
  <c r="H53" i="1"/>
  <c r="H43" i="1"/>
  <c r="H42" i="1"/>
  <c r="H40" i="1"/>
  <c r="H33" i="1"/>
  <c r="H32" i="1"/>
  <c r="H28" i="1"/>
  <c r="H24" i="1"/>
  <c r="H21" i="1"/>
  <c r="H18" i="1"/>
  <c r="H17" i="1"/>
  <c r="H16" i="1"/>
  <c r="H12" i="1"/>
  <c r="H10" i="1"/>
  <c r="F131" i="1"/>
  <c r="F127" i="1"/>
  <c r="F126" i="1"/>
  <c r="F125" i="1"/>
  <c r="F124" i="1"/>
  <c r="F123" i="1"/>
  <c r="F122" i="1"/>
  <c r="F121" i="1"/>
  <c r="F120" i="1"/>
  <c r="F119" i="1"/>
  <c r="F118" i="1"/>
  <c r="F117" i="1"/>
  <c r="F86" i="1"/>
  <c r="F83" i="1"/>
  <c r="F82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58" i="1"/>
  <c r="F57" i="1"/>
  <c r="F54" i="1"/>
  <c r="F53" i="1"/>
  <c r="F43" i="1"/>
  <c r="F42" i="1"/>
  <c r="F40" i="1"/>
  <c r="F39" i="1"/>
  <c r="F36" i="1"/>
  <c r="F33" i="1"/>
  <c r="F32" i="1"/>
  <c r="F28" i="1"/>
  <c r="F24" i="1"/>
  <c r="F21" i="1"/>
  <c r="F20" i="1"/>
  <c r="F18" i="1"/>
  <c r="F17" i="1"/>
  <c r="F16" i="1"/>
  <c r="F12" i="1"/>
  <c r="F10" i="1"/>
  <c r="D127" i="1"/>
  <c r="D126" i="1"/>
  <c r="D125" i="1"/>
  <c r="D124" i="1"/>
  <c r="D123" i="1"/>
  <c r="D122" i="1"/>
  <c r="D121" i="1"/>
  <c r="D120" i="1"/>
  <c r="D119" i="1"/>
  <c r="D118" i="1"/>
  <c r="D117" i="1"/>
  <c r="D84" i="1"/>
  <c r="D83" i="1"/>
  <c r="D82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57" i="1"/>
  <c r="D54" i="1"/>
  <c r="D53" i="1"/>
  <c r="D43" i="1"/>
  <c r="D42" i="1"/>
  <c r="D40" i="1"/>
  <c r="D39" i="1"/>
  <c r="D36" i="1"/>
  <c r="D33" i="1"/>
  <c r="D32" i="1"/>
  <c r="D28" i="1"/>
  <c r="D24" i="1"/>
  <c r="D21" i="1"/>
  <c r="D20" i="1"/>
  <c r="D18" i="1"/>
  <c r="D17" i="1"/>
  <c r="D16" i="1"/>
  <c r="D12" i="1"/>
  <c r="D10" i="1"/>
  <c r="C19" i="1"/>
  <c r="D35" i="1"/>
  <c r="C31" i="1"/>
  <c r="B31" i="1"/>
  <c r="B19" i="1"/>
  <c r="C8" i="1"/>
  <c r="F8" i="1" s="1"/>
  <c r="B8" i="1"/>
  <c r="C11" i="1"/>
  <c r="B11" i="1"/>
  <c r="C14" i="1"/>
  <c r="B14" i="1"/>
  <c r="I31" i="1"/>
  <c r="G31" i="1"/>
  <c r="E31" i="1"/>
  <c r="I35" i="1"/>
  <c r="G35" i="1"/>
  <c r="E35" i="1"/>
  <c r="F35" i="1" s="1"/>
  <c r="H8" i="1"/>
  <c r="I11" i="1"/>
  <c r="G11" i="1"/>
  <c r="I14" i="1"/>
  <c r="G14" i="1"/>
  <c r="I19" i="1"/>
  <c r="G19" i="1"/>
  <c r="E19" i="1"/>
  <c r="J103" i="1"/>
  <c r="I52" i="1"/>
  <c r="I50" i="1" s="1"/>
  <c r="I49" i="1" s="1"/>
  <c r="G52" i="1"/>
  <c r="G50" i="1" s="1"/>
  <c r="G49" i="1" s="1"/>
  <c r="E52" i="1"/>
  <c r="E50" i="1" s="1"/>
  <c r="E49" i="1" s="1"/>
  <c r="H56" i="1"/>
  <c r="C52" i="1"/>
  <c r="C50" i="1" s="1"/>
  <c r="C49" i="1" s="1"/>
  <c r="D103" i="1"/>
  <c r="B52" i="1"/>
  <c r="B50" i="1" s="1"/>
  <c r="B49" i="1" s="1"/>
  <c r="B7" i="1" l="1"/>
  <c r="J31" i="1"/>
  <c r="F19" i="1"/>
  <c r="D19" i="1"/>
  <c r="F11" i="1"/>
  <c r="D11" i="1"/>
  <c r="D31" i="1"/>
  <c r="D52" i="1"/>
  <c r="F31" i="1"/>
  <c r="D14" i="1"/>
  <c r="J81" i="1"/>
  <c r="H81" i="1"/>
  <c r="J52" i="1"/>
  <c r="H52" i="1"/>
  <c r="F52" i="1"/>
  <c r="D81" i="1"/>
  <c r="D56" i="1"/>
  <c r="F103" i="1"/>
  <c r="H31" i="1"/>
  <c r="D8" i="1"/>
  <c r="H103" i="1"/>
  <c r="F81" i="1"/>
  <c r="F56" i="1"/>
  <c r="D131" i="1"/>
  <c r="J14" i="1"/>
  <c r="J11" i="1"/>
  <c r="J19" i="1"/>
  <c r="J35" i="1"/>
  <c r="J8" i="1"/>
  <c r="H35" i="1"/>
  <c r="H14" i="1"/>
  <c r="H19" i="1"/>
  <c r="F14" i="1"/>
  <c r="H11" i="1"/>
  <c r="E30" i="1"/>
  <c r="I30" i="1"/>
  <c r="C7" i="1"/>
  <c r="G30" i="1"/>
  <c r="G7" i="1"/>
  <c r="E7" i="1"/>
  <c r="I7" i="1"/>
  <c r="C30" i="1"/>
  <c r="B30" i="1"/>
  <c r="J30" i="1" l="1"/>
  <c r="D30" i="1"/>
  <c r="J50" i="1"/>
  <c r="F50" i="1"/>
  <c r="F49" i="1"/>
  <c r="D50" i="1"/>
  <c r="D7" i="1"/>
  <c r="H49" i="1"/>
  <c r="H50" i="1"/>
  <c r="J7" i="1"/>
  <c r="H30" i="1"/>
  <c r="F30" i="1"/>
  <c r="H7" i="1"/>
  <c r="F7" i="1"/>
  <c r="I44" i="1"/>
  <c r="G44" i="1"/>
  <c r="E44" i="1"/>
  <c r="E111" i="1" s="1"/>
  <c r="B44" i="1"/>
  <c r="B114" i="1" s="1"/>
  <c r="C44" i="1"/>
  <c r="E114" i="1" l="1"/>
  <c r="E113" i="1"/>
  <c r="D44" i="1"/>
  <c r="I111" i="1"/>
  <c r="D49" i="1"/>
  <c r="J49" i="1"/>
  <c r="J44" i="1"/>
  <c r="G111" i="1"/>
  <c r="H44" i="1"/>
  <c r="F44" i="1"/>
  <c r="D111" i="1" l="1"/>
  <c r="C113" i="1"/>
  <c r="D113" i="1" s="1"/>
  <c r="C114" i="1"/>
  <c r="D114" i="1" s="1"/>
  <c r="I114" i="1"/>
  <c r="I113" i="1"/>
  <c r="G113" i="1"/>
  <c r="H113" i="1" s="1"/>
  <c r="G114" i="1"/>
  <c r="J111" i="1"/>
  <c r="F111" i="1"/>
  <c r="H111" i="1"/>
  <c r="F114" i="1" l="1"/>
  <c r="F113" i="1"/>
  <c r="J114" i="1"/>
  <c r="H114" i="1"/>
  <c r="J113" i="1"/>
</calcChain>
</file>

<file path=xl/sharedStrings.xml><?xml version="1.0" encoding="utf-8"?>
<sst xmlns="http://schemas.openxmlformats.org/spreadsheetml/2006/main" count="133" uniqueCount="133">
  <si>
    <t>ВСЕГО РАСХОДОВ</t>
  </si>
  <si>
    <t>МЕЖБЮДЖЕТНЫЕ ТРАНСФЕРТЫ ОБЩЕГО ХАРАКТЕРА</t>
  </si>
  <si>
    <t>ОБСЛУЖИВАНИЕ ГОСУДАРСТВЕННОГО И МУНИЦИПАЛЬНОГО ДОЛГА</t>
  </si>
  <si>
    <t>СРЕДСТВА МАССОВОЙ ИНФОРМАЦИИ</t>
  </si>
  <si>
    <t>ФИЗИЧЕСКАЯ КУЛЬТУРА И СПОРТ</t>
  </si>
  <si>
    <t>СОЦИАЛЬНАЯ ПОЛИТИКА</t>
  </si>
  <si>
    <t>ЗДРАВООХРАНЕНИЕ</t>
  </si>
  <si>
    <t xml:space="preserve">КУЛЬТУРА И КИНЕМАТОГРАФИЯ </t>
  </si>
  <si>
    <t>ОБРАЗОВАНИЕ</t>
  </si>
  <si>
    <t>ЖИЛИЩНО-КОММУНАЛЬНОЕ ХОЗЯЙСТВО</t>
  </si>
  <si>
    <t>НАЦИОНАЛЬНАЯ ЭКОНОМИКА</t>
  </si>
  <si>
    <t>НАЦИОНАЛЬНАЯ БЕЗОПАСНОСТЬ И ПРАВООХРАНИТЕЛЬНАЯ ДЕЯТЕЛЬНОСТЬ</t>
  </si>
  <si>
    <t>НАЦИОНАЛЬНАЯ ОБОРОНА</t>
  </si>
  <si>
    <t>ОБЩЕГОСУДАРСТВЕННЫЕ ВОПРОСЫ</t>
  </si>
  <si>
    <t>РАСХОДЫ</t>
  </si>
  <si>
    <t>Доля к собственным доходам, %</t>
  </si>
  <si>
    <t>ДЕФИЦИТ БЮДЖЕТА(-); ПРОФИЦИТ(+)</t>
  </si>
  <si>
    <t>ВСЕГО ДОХОДОВ</t>
  </si>
  <si>
    <t xml:space="preserve">Иные межбюджетные трансферты </t>
  </si>
  <si>
    <t>Субсидия бюджетам субъектов Российской Федерации на поддержку отрасли культуры</t>
  </si>
  <si>
    <t>Субсидии бюджетам субъектов Российской Федерации на реализацию мероприятий по обеспечению жильем молодых семей</t>
  </si>
  <si>
    <t xml:space="preserve">Субсидии </t>
  </si>
  <si>
    <t>Субвенции бюджетам субъектов Российской Федерации на выполнение полномочий Российской Федерации по осуществлению ежемесячной выплаты в связи с рождением (усыновлением) первого ребенка</t>
  </si>
  <si>
    <t>Субвенции бюджетам субъектов Российской Федерации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</si>
  <si>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Субвенции бюджетам субъектов Российской Федерации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</si>
  <si>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субъектов Российской Федерации на осуществление первичного воинского учета на территориях, где отсутствуют военные комиссариаты</t>
  </si>
  <si>
    <t>Субвенции</t>
  </si>
  <si>
    <t>Дотации на обеспечение мер по сбалансированности бюджетов</t>
  </si>
  <si>
    <t>Дотации на выравнивание уровня бюджетной обеспеченности</t>
  </si>
  <si>
    <t>Дотации, всего</t>
  </si>
  <si>
    <t xml:space="preserve">   в том числе:</t>
  </si>
  <si>
    <t>БЕЗВОЗМЕЗДНЫЕ ПОСТУПЛЕНИЯ ОТ БЮДЖЕТОВ ДРУГИХ УРОВНЕЙ</t>
  </si>
  <si>
    <t>БЕЗВОЗМЕЗДНЫЕ ПОСТУПЛЕНИЯ</t>
  </si>
  <si>
    <t>ВОЗВРАТ ОСТАТКОВ СУБСИДИЙ И СУБВЕНЦИЙ ПРОШЛЫХ ЛЕТ</t>
  </si>
  <si>
    <t>ДОХОДЫ ОТ ВОЗВРАТА ОСТАТКОВ СУБСИДИЙ И СУБВЕНЦИЙ ПРОШЛЫХ ЛЕТ</t>
  </si>
  <si>
    <t>ИТОГО НАЛОГОВЫЕ И НЕНАЛОГОВЫЕ ДОХОДЫ</t>
  </si>
  <si>
    <t xml:space="preserve"> Прочие неналоговые доходы</t>
  </si>
  <si>
    <t xml:space="preserve"> Штрафы, санкции, возмещение ущерба</t>
  </si>
  <si>
    <t xml:space="preserve"> Административные платежи и сборы</t>
  </si>
  <si>
    <t xml:space="preserve"> Доходы от продажи материальных и нематериальных активов</t>
  </si>
  <si>
    <t>Доходы от оказания платных услуг (работ) и компенсации затрат государства</t>
  </si>
  <si>
    <t>Платежи за пользование недрами</t>
  </si>
  <si>
    <t>Плата за использование лесов</t>
  </si>
  <si>
    <t>Плата за негативное воздействие на окружающую среду</t>
  </si>
  <si>
    <t xml:space="preserve"> Платежи при пользовании природными ресурсами</t>
  </si>
  <si>
    <t xml:space="preserve">        доходы от части прибыли ГУПов и МУПов</t>
  </si>
  <si>
    <t xml:space="preserve">        доходы от аренды  имущества</t>
  </si>
  <si>
    <t xml:space="preserve">        доходы от аренды земельных участков</t>
  </si>
  <si>
    <t xml:space="preserve"> Доходы от использования имущества</t>
  </si>
  <si>
    <t xml:space="preserve">  НЕНАЛОГОВЫЕ ДОХОДЫ</t>
  </si>
  <si>
    <t xml:space="preserve"> Задолженность и перерасчеты по отмененным налогам, сборам и иным обязательным платежам</t>
  </si>
  <si>
    <t xml:space="preserve"> Государственная пошлина</t>
  </si>
  <si>
    <t>Сборы за право пользование объеками животного мира и за пользование объектами водных биологических ресурсов</t>
  </si>
  <si>
    <t>Налог на добычу полезных ископаемых</t>
  </si>
  <si>
    <t xml:space="preserve"> Налоги, сборы и регулярные платежи за пользование природными ресурсами</t>
  </si>
  <si>
    <t>Земельный налог</t>
  </si>
  <si>
    <t>Налог на игорный бизнес</t>
  </si>
  <si>
    <t>Транспортный налог</t>
  </si>
  <si>
    <t>Налог на имущество организаций</t>
  </si>
  <si>
    <t>Налог на имущество физических лиц</t>
  </si>
  <si>
    <t xml:space="preserve"> Налоги на имущество </t>
  </si>
  <si>
    <t>Налог, взимаемый в связи с применением патентной системы налгообложения</t>
  </si>
  <si>
    <t>Единый сельскохозяйственный налог</t>
  </si>
  <si>
    <t>Единый налог на вмененный доход для отдельных видов деятельности</t>
  </si>
  <si>
    <t>Налог, взимаемый в связи с применением упрощенной системы налогообложения</t>
  </si>
  <si>
    <t xml:space="preserve"> Налоги на совокупный доход</t>
  </si>
  <si>
    <t xml:space="preserve">           на алкогольную продукцию</t>
  </si>
  <si>
    <t xml:space="preserve">           акцизы на нефтепродукты</t>
  </si>
  <si>
    <t xml:space="preserve"> Налоги на товары и услуги (работы и услуги), реализуемые на территории РФ</t>
  </si>
  <si>
    <t>Налог на доходы физических лиц</t>
  </si>
  <si>
    <t xml:space="preserve">Налог на прибыль организаций </t>
  </si>
  <si>
    <t xml:space="preserve"> Налоги на прибыль, доходы</t>
  </si>
  <si>
    <t xml:space="preserve"> НАЛОГОВЫЕ ДОХОДЫ</t>
  </si>
  <si>
    <t>ДОХОДЫ</t>
  </si>
  <si>
    <t xml:space="preserve"> ПОКАЗАТЕЛИ </t>
  </si>
  <si>
    <t>(тыс. рублей)</t>
  </si>
  <si>
    <t>ПРОГНОЗ</t>
  </si>
  <si>
    <t>Субвенции на оплату жилищно-коммунальных услуг отдельным категориям граждан</t>
  </si>
  <si>
    <t>Субвенции на реализацию программ дошкольного образования</t>
  </si>
  <si>
    <t>Субвенции на реализацию Закона Республики Тыва "О мерах социальной поддержки ветеранов труда и труженников тыла"</t>
  </si>
  <si>
    <t>Субвенции на реализацию Закона Республики Тыва "О порядке назначения и выплаты ежемесячного пособия на ребенка"</t>
  </si>
  <si>
    <t>Субвенции на реализацию Закона Республики Тыва "О наделении органов местного самоуправления муниципальных районов отдельными государственными полномочиями по расчету и предоставлению дотаций поселениям Республики тыва за счет средств репсубликанского бюджета Республики Тыва"</t>
  </si>
  <si>
    <t>Субвенции на осуществление государственных полномочий по установлению запрета на розничную продажу алкогольной продукции</t>
  </si>
  <si>
    <t>Субвенции на компенсацию части родительской платы за содержание ребенка в муниципальных образовательных учреждениях, реализующих основную образовательную программу дошкольного образования</t>
  </si>
  <si>
    <t>Субвенции на осуществление переданных полномочий по комиссии по делам несовершеннолетних</t>
  </si>
  <si>
    <t>Субвенции на осуществление переданных полномочий по созданию, организации и обеспечению деятельности административных комиссий</t>
  </si>
  <si>
    <t>Субвенции на предоставление гражданам субсидий на оплату жилого помещения и коммунальных услуг</t>
  </si>
  <si>
    <t>Субвенции на реализацию Закона РТ "О погребении и похоронном деле в РТ"</t>
  </si>
  <si>
    <t>Субвенции на компенсацию расходов на оплату жилых помещений, отопления и освещения педагогическим работникам, проживающими и работающим в сельской местности</t>
  </si>
  <si>
    <t>Субсидии на долевое финансирование расходов на оплату коммунальных услуг , приобретение котельно-печного топлива для казенных, бюджетных и автономных учреждений</t>
  </si>
  <si>
    <t>Субсидии на закупку и доставки угля учреждениям расположенных в труднодоступных населенных пунктах</t>
  </si>
  <si>
    <t>Субсидии на капитальный ремонт и ремонт автомобильных дорог общего пользования населенных пунктов за счет средств дорожного фонда Республики Тыва</t>
  </si>
  <si>
    <t>Прочие дотации</t>
  </si>
  <si>
    <t>Субвенции на обеспечение равной доступности услуг общественного транспорта для отдельных категорий граждан</t>
  </si>
  <si>
    <t>Субсидии на обеспечение специализированной коммунальной техникой предприятий жилищно-коммунального комплекса</t>
  </si>
  <si>
    <t>% роста к 2021 г.</t>
  </si>
  <si>
    <t>Прогноз бюджета на 2023 год</t>
  </si>
  <si>
    <t>% роста к 2022 г.</t>
  </si>
  <si>
    <t>Субсидии на поддержку муниципальных программ формирования современной городской среды</t>
  </si>
  <si>
    <t>Субсидии на компенсацию дополнительных расходов на повышение оплаты труда</t>
  </si>
  <si>
    <t>Возврат субсидий, субвенций прошлых лет</t>
  </si>
  <si>
    <t>Субсидии на горячее питания</t>
  </si>
  <si>
    <t>Субсидии на благоустройства сельских территорий</t>
  </si>
  <si>
    <t>Субсидии на кап. строительства жилья по договору найма</t>
  </si>
  <si>
    <t>Чаа сорук</t>
  </si>
  <si>
    <t>Субвенции на организацию отдыха и оздоровления детей</t>
  </si>
  <si>
    <t>Субвенции на осуществление переданных государственных полномочий по организации мероприятий при осуществлении деятельности по обращению с животными без владельцев</t>
  </si>
  <si>
    <t>Субвенции ежемесячную денежную выплату, назначаемую в случае рождения третьего ребенка или последующих детей до достижения ребенком возвраста трех лет</t>
  </si>
  <si>
    <t>Субвенции бюджетам муниципальных районов на осуществление ежемесячных выплат на детей в возрасте от 3 до 7 лет</t>
  </si>
  <si>
    <t>Субвенции на осуществление государственных полномочий по подготовке и проведению Всероссийской переписи населения 2020 года на территории Республики Тыва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</si>
  <si>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</si>
  <si>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Субсидии на капремонт бюджетных учреждений</t>
  </si>
  <si>
    <t>Прогноз бюджета на 2024 год</t>
  </si>
  <si>
    <t>% роста к 2023 г.</t>
  </si>
  <si>
    <t>Субвенции на реализацию основных общеобразовательных программ в области общего образования</t>
  </si>
  <si>
    <t>Субсидии на реализация проекта "Народная инициатива"</t>
  </si>
  <si>
    <t>Межбюджетные трансферты, передаваемые бюджетам на финансовое обеспечение дорожной деятельности</t>
  </si>
  <si>
    <t>Субсидии на реализация конкурса "Лучшая народная практика"</t>
  </si>
  <si>
    <t>КОНСОЛИДИРОВАННОГО БЮДЖЕТА ТЕС-ХЕМСКОГО КОЖУУНА  РЕСПУБЛИКИ ТЫВА НА 2023 ГОД И НА ПЛАНОВЫЙ ПЕРИОД 2024 И 2025 ГОДОВ ПО КЛАССИФИКАЦИИ ДОХОДОВ  И ФУНКЦИОНАЛЬНОЙ КЛАССИФИКАЦИИ РАСХОДОВ БЮДЖЕТА</t>
  </si>
  <si>
    <t>Отчет 2021 год</t>
  </si>
  <si>
    <t>Уточненный план 2022 год</t>
  </si>
  <si>
    <t>Прогноз бюджета на 2025 год</t>
  </si>
  <si>
    <t>% роста к 2024 г.</t>
  </si>
  <si>
    <t>Субсидии на корректировку генеральных планов муниципальных образований</t>
  </si>
  <si>
    <t>Субвенции на обеспечение выполнения передаваемых государственных полномочий в соответствии с действующим законодательством по расчету предоставления жилищных субсидий гражданам</t>
  </si>
  <si>
    <t xml:space="preserve">Субсидии на реализацию мероприятий по модернизации и развитию инфраструктуры связи </t>
  </si>
  <si>
    <t>Субсидии на софинансирование расходов по содержанию имущества образовательных учреждений</t>
  </si>
  <si>
    <t xml:space="preserve">Иной межбюджетный трансферт на организацию бесплатного питания отдельным категориям учащихся </t>
  </si>
  <si>
    <t>Иные межбюджетные трансферты на поощрение муниципальных управленческих команд за содействие достижению деятельности</t>
  </si>
  <si>
    <t>Субсидии на оплату услуг доступа к сети "Интернет" социально-значимых объектов</t>
  </si>
  <si>
    <t>Сорунза</t>
  </si>
  <si>
    <t>Субсидий местным бюджетам на реконструкцию и строительство локальных систем водоснабжения</t>
  </si>
  <si>
    <t>Безвозмездные поступления от государственных (муниципальных) организаций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</si>
</sst>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р_._-;\-* #,##0.00_р_._-;_-* &quot;-&quot;??_р_._-;_-@_-"/>
    <numFmt numFmtId="165" formatCode="#,##0.0_ ;[Red]\-#,##0.0\ "/>
    <numFmt numFmtId="166" formatCode="#,##0.0"/>
    <numFmt numFmtId="167" formatCode="&quot;Да&quot;;&quot;Да&quot;;&quot;Нет&quot;"/>
    <numFmt numFmtId="168" formatCode="_(* #,##0.00_);_(* \(#,##0.00\);_(* &quot;-&quot;??_);_(@_)"/>
    <numFmt numFmtId="169" formatCode="&quot;&quot;###,##0.00"/>
  </numFmts>
  <fonts count="15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Arial"/>
      <family val="2"/>
      <charset val="204"/>
    </font>
    <font>
      <i/>
      <sz val="8"/>
      <color indexed="23"/>
      <name val="Arial"/>
      <family val="2"/>
      <charset val="204"/>
    </font>
    <font>
      <sz val="8"/>
      <name val="Arial Cyr"/>
      <charset val="204"/>
    </font>
    <font>
      <sz val="10"/>
      <color indexed="8"/>
      <name val="Arial"/>
      <family val="2"/>
      <charset val="204"/>
    </font>
    <font>
      <sz val="10"/>
      <color indexed="62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darkDown">
        <fgColor indexed="10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1"/>
      </patternFill>
    </fill>
    <fill>
      <patternFill patternType="solid">
        <fgColor indexed="15"/>
      </patternFill>
    </fill>
    <fill>
      <patternFill patternType="solid">
        <fgColor indexed="13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ashed">
        <color indexed="12"/>
      </left>
      <right style="dashed">
        <color indexed="12"/>
      </right>
      <top style="dashed">
        <color indexed="12"/>
      </top>
      <bottom style="dashed">
        <color indexed="1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29">
    <xf numFmtId="0" fontId="0" fillId="0" borderId="0"/>
    <xf numFmtId="0" fontId="2" fillId="0" borderId="0"/>
    <xf numFmtId="0" fontId="5" fillId="0" borderId="0"/>
    <xf numFmtId="0" fontId="5" fillId="0" borderId="0"/>
    <xf numFmtId="0" fontId="5" fillId="0" borderId="3" applyNumberFormat="0">
      <alignment horizontal="right" vertical="top"/>
    </xf>
    <xf numFmtId="0" fontId="5" fillId="0" borderId="3" applyNumberFormat="0">
      <alignment horizontal="right" vertical="top"/>
    </xf>
    <xf numFmtId="0" fontId="5" fillId="2" borderId="3" applyNumberFormat="0">
      <alignment horizontal="right" vertical="top"/>
    </xf>
    <xf numFmtId="49" fontId="5" fillId="3" borderId="3">
      <alignment horizontal="left" vertical="top"/>
    </xf>
    <xf numFmtId="49" fontId="8" fillId="0" borderId="3">
      <alignment horizontal="left" vertical="top"/>
    </xf>
    <xf numFmtId="0" fontId="5" fillId="4" borderId="3">
      <alignment horizontal="left" vertical="top" wrapText="1"/>
    </xf>
    <xf numFmtId="0" fontId="8" fillId="0" borderId="3">
      <alignment horizontal="left" vertical="top" wrapText="1"/>
    </xf>
    <xf numFmtId="0" fontId="5" fillId="5" borderId="3">
      <alignment horizontal="left" vertical="top" wrapText="1"/>
    </xf>
    <xf numFmtId="0" fontId="5" fillId="6" borderId="3">
      <alignment horizontal="left" vertical="top" wrapText="1"/>
    </xf>
    <xf numFmtId="0" fontId="5" fillId="7" borderId="3">
      <alignment horizontal="left" vertical="top" wrapText="1"/>
    </xf>
    <xf numFmtId="0" fontId="5" fillId="8" borderId="3">
      <alignment horizontal="left" vertical="top" wrapText="1"/>
    </xf>
    <xf numFmtId="0" fontId="5" fillId="0" borderId="3">
      <alignment horizontal="left" vertical="top" wrapText="1"/>
    </xf>
    <xf numFmtId="0" fontId="9" fillId="0" borderId="0">
      <alignment horizontal="left"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11" fillId="0" borderId="0"/>
    <xf numFmtId="0" fontId="5" fillId="4" borderId="4" applyNumberFormat="0">
      <alignment horizontal="right" vertical="top"/>
    </xf>
    <xf numFmtId="0" fontId="5" fillId="5" borderId="4" applyNumberFormat="0">
      <alignment horizontal="right" vertical="top"/>
    </xf>
    <xf numFmtId="0" fontId="5" fillId="0" borderId="3" applyNumberFormat="0">
      <alignment horizontal="right" vertical="top"/>
    </xf>
    <xf numFmtId="0" fontId="5" fillId="0" borderId="3" applyNumberFormat="0">
      <alignment horizontal="right" vertical="top"/>
    </xf>
    <xf numFmtId="0" fontId="5" fillId="6" borderId="4" applyNumberFormat="0">
      <alignment horizontal="right" vertical="top"/>
    </xf>
    <xf numFmtId="0" fontId="5" fillId="0" borderId="3" applyNumberFormat="0">
      <alignment horizontal="right" vertical="top"/>
    </xf>
    <xf numFmtId="0" fontId="5" fillId="9" borderId="5" applyNumberFormat="0" applyFont="0" applyAlignment="0" applyProtection="0"/>
    <xf numFmtId="49" fontId="12" fillId="10" borderId="3">
      <alignment horizontal="left" vertical="top" wrapText="1"/>
    </xf>
    <xf numFmtId="49" fontId="5" fillId="0" borderId="3">
      <alignment horizontal="left" vertical="top" wrapText="1"/>
    </xf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8" borderId="3">
      <alignment horizontal="left" vertical="top" wrapText="1"/>
    </xf>
    <xf numFmtId="0" fontId="5" fillId="0" borderId="3">
      <alignment horizontal="left" vertical="top" wrapText="1"/>
    </xf>
  </cellStyleXfs>
  <cellXfs count="49">
    <xf numFmtId="0" fontId="0" fillId="0" borderId="0" xfId="0"/>
    <xf numFmtId="0" fontId="3" fillId="0" borderId="0" xfId="0" applyFont="1" applyFill="1"/>
    <xf numFmtId="165" fontId="3" fillId="0" borderId="0" xfId="0" applyNumberFormat="1" applyFont="1" applyFill="1"/>
    <xf numFmtId="0" fontId="3" fillId="0" borderId="0" xfId="0" applyFont="1" applyFill="1" applyAlignment="1">
      <alignment vertical="center" wrapText="1"/>
    </xf>
    <xf numFmtId="165" fontId="4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justify" vertical="center" wrapText="1"/>
    </xf>
    <xf numFmtId="0" fontId="3" fillId="0" borderId="0" xfId="0" applyFont="1" applyFill="1" applyAlignment="1">
      <alignment vertical="top"/>
    </xf>
    <xf numFmtId="165" fontId="3" fillId="0" borderId="0" xfId="0" applyNumberFormat="1" applyFont="1" applyFill="1" applyAlignment="1">
      <alignment horizontal="center" vertical="center"/>
    </xf>
    <xf numFmtId="165" fontId="4" fillId="0" borderId="0" xfId="1" applyNumberFormat="1" applyFont="1" applyFill="1" applyAlignment="1">
      <alignment horizontal="left" vertical="center" wrapText="1"/>
    </xf>
    <xf numFmtId="165" fontId="3" fillId="0" borderId="0" xfId="0" applyNumberFormat="1" applyFont="1" applyFill="1" applyBorder="1" applyAlignment="1">
      <alignment horizontal="center" vertical="center"/>
    </xf>
    <xf numFmtId="165" fontId="4" fillId="0" borderId="0" xfId="0" applyNumberFormat="1" applyFont="1" applyFill="1" applyAlignment="1">
      <alignment horizontal="left" vertical="center" wrapText="1"/>
    </xf>
    <xf numFmtId="165" fontId="4" fillId="0" borderId="0" xfId="0" applyNumberFormat="1" applyFont="1" applyFill="1" applyAlignment="1">
      <alignment horizontal="center" vertical="center" wrapText="1"/>
    </xf>
    <xf numFmtId="165" fontId="3" fillId="0" borderId="0" xfId="0" applyNumberFormat="1" applyFont="1" applyFill="1" applyAlignment="1">
      <alignment vertical="center" wrapText="1"/>
    </xf>
    <xf numFmtId="0" fontId="4" fillId="0" borderId="0" xfId="0" applyFont="1" applyFill="1" applyAlignment="1">
      <alignment vertical="top"/>
    </xf>
    <xf numFmtId="165" fontId="4" fillId="0" borderId="0" xfId="0" applyNumberFormat="1" applyFont="1" applyFill="1" applyAlignment="1">
      <alignment vertical="center" wrapText="1"/>
    </xf>
    <xf numFmtId="0" fontId="4" fillId="0" borderId="0" xfId="2" applyFont="1" applyFill="1" applyAlignment="1">
      <alignment vertical="top"/>
    </xf>
    <xf numFmtId="166" fontId="4" fillId="0" borderId="0" xfId="2" applyNumberFormat="1" applyFont="1" applyFill="1" applyAlignment="1">
      <alignment horizontal="center" vertical="center"/>
    </xf>
    <xf numFmtId="165" fontId="4" fillId="0" borderId="0" xfId="2" applyNumberFormat="1" applyFont="1" applyFill="1" applyAlignment="1">
      <alignment vertical="center" wrapText="1"/>
    </xf>
    <xf numFmtId="0" fontId="3" fillId="0" borderId="0" xfId="2" applyFont="1" applyFill="1" applyAlignment="1">
      <alignment vertical="top"/>
    </xf>
    <xf numFmtId="166" fontId="3" fillId="0" borderId="0" xfId="2" applyNumberFormat="1" applyFont="1" applyFill="1" applyAlignment="1">
      <alignment horizontal="center" vertical="center"/>
    </xf>
    <xf numFmtId="165" fontId="3" fillId="0" borderId="0" xfId="2" applyNumberFormat="1" applyFont="1" applyFill="1" applyAlignment="1">
      <alignment vertical="center" wrapText="1"/>
    </xf>
    <xf numFmtId="166" fontId="6" fillId="0" borderId="0" xfId="2" applyNumberFormat="1" applyFont="1" applyFill="1" applyAlignment="1">
      <alignment horizontal="center" vertical="center"/>
    </xf>
    <xf numFmtId="165" fontId="6" fillId="0" borderId="0" xfId="2" applyNumberFormat="1" applyFont="1" applyFill="1" applyAlignment="1">
      <alignment vertical="center" wrapText="1"/>
    </xf>
    <xf numFmtId="165" fontId="3" fillId="0" borderId="0" xfId="3" applyNumberFormat="1" applyFont="1" applyFill="1" applyBorder="1" applyAlignment="1">
      <alignment vertical="center" wrapText="1"/>
    </xf>
    <xf numFmtId="166" fontId="3" fillId="0" borderId="0" xfId="2" applyNumberFormat="1" applyFont="1" applyFill="1" applyAlignment="1">
      <alignment horizontal="center" vertical="center" wrapText="1"/>
    </xf>
    <xf numFmtId="166" fontId="6" fillId="0" borderId="0" xfId="2" applyNumberFormat="1" applyFont="1" applyFill="1" applyAlignment="1">
      <alignment horizontal="center" vertical="center" wrapText="1"/>
    </xf>
    <xf numFmtId="0" fontId="6" fillId="0" borderId="0" xfId="2" applyFont="1" applyFill="1" applyAlignment="1">
      <alignment vertical="top"/>
    </xf>
    <xf numFmtId="166" fontId="4" fillId="0" borderId="0" xfId="0" applyNumberFormat="1" applyFont="1" applyFill="1" applyAlignment="1">
      <alignment horizontal="center" vertical="center"/>
    </xf>
    <xf numFmtId="166" fontId="4" fillId="0" borderId="0" xfId="2" applyNumberFormat="1" applyFont="1" applyFill="1" applyBorder="1" applyAlignment="1">
      <alignment horizontal="center" vertical="center"/>
    </xf>
    <xf numFmtId="166" fontId="3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 applyBorder="1" applyAlignment="1">
      <alignment vertical="center" wrapText="1"/>
    </xf>
    <xf numFmtId="0" fontId="7" fillId="0" borderId="0" xfId="3" applyFont="1" applyBorder="1" applyAlignment="1"/>
    <xf numFmtId="165" fontId="3" fillId="0" borderId="0" xfId="0" applyNumberFormat="1" applyFont="1" applyFill="1" applyBorder="1" applyAlignment="1">
      <alignment vertical="center" wrapText="1"/>
    </xf>
    <xf numFmtId="0" fontId="3" fillId="0" borderId="0" xfId="2" applyFont="1" applyFill="1" applyAlignment="1"/>
    <xf numFmtId="166" fontId="4" fillId="0" borderId="0" xfId="0" applyNumberFormat="1" applyFont="1" applyFill="1" applyBorder="1" applyAlignment="1">
      <alignment horizontal="center" vertical="center"/>
    </xf>
    <xf numFmtId="165" fontId="4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 wrapText="1"/>
    </xf>
    <xf numFmtId="166" fontId="3" fillId="0" borderId="0" xfId="0" applyNumberFormat="1" applyFont="1" applyFill="1" applyBorder="1" applyAlignment="1">
      <alignment horizontal="center" vertical="center"/>
    </xf>
    <xf numFmtId="0" fontId="3" fillId="11" borderId="0" xfId="2" applyFont="1" applyFill="1" applyAlignment="1" applyProtection="1">
      <alignment vertical="top" wrapText="1"/>
      <protection locked="0"/>
    </xf>
    <xf numFmtId="0" fontId="3" fillId="0" borderId="0" xfId="2" applyFont="1" applyAlignment="1">
      <alignment vertical="top" wrapText="1"/>
    </xf>
    <xf numFmtId="0" fontId="13" fillId="11" borderId="0" xfId="2" applyFont="1" applyFill="1" applyAlignment="1">
      <alignment vertical="top" wrapText="1"/>
    </xf>
    <xf numFmtId="169" fontId="13" fillId="0" borderId="0" xfId="0" applyNumberFormat="1" applyFont="1" applyBorder="1" applyAlignment="1">
      <alignment horizontal="left" wrapText="1"/>
    </xf>
    <xf numFmtId="0" fontId="14" fillId="11" borderId="0" xfId="2" applyFont="1" applyFill="1" applyAlignment="1" applyProtection="1">
      <alignment vertical="center" wrapText="1"/>
      <protection locked="0"/>
    </xf>
    <xf numFmtId="166" fontId="6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</cellXfs>
  <cellStyles count="129">
    <cellStyle name="Данные (редактируемые)" xfId="4"/>
    <cellStyle name="Данные (только для чтения)" xfId="5"/>
    <cellStyle name="Данные для удаления" xfId="6"/>
    <cellStyle name="Заголовки полей" xfId="7"/>
    <cellStyle name="Заголовки полей [печать]" xfId="8"/>
    <cellStyle name="Заголовок меры" xfId="9"/>
    <cellStyle name="Заголовок показателя [печать]" xfId="10"/>
    <cellStyle name="Заголовок показателя константы" xfId="11"/>
    <cellStyle name="Заголовок результата расчета" xfId="12"/>
    <cellStyle name="Заголовок свободного показателя" xfId="13"/>
    <cellStyle name="Значение фильтра" xfId="14"/>
    <cellStyle name="Значение фильтра [печать]" xfId="15"/>
    <cellStyle name="Информация о задаче" xfId="16"/>
    <cellStyle name="Обычный" xfId="0" builtinId="0"/>
    <cellStyle name="Обычный 2" xfId="2"/>
    <cellStyle name="Обычный 2 10" xfId="17"/>
    <cellStyle name="Обычный 2 11" xfId="18"/>
    <cellStyle name="Обычный 2 12" xfId="19"/>
    <cellStyle name="Обычный 2 13" xfId="20"/>
    <cellStyle name="Обычный 2 14" xfId="21"/>
    <cellStyle name="Обычный 2 15" xfId="22"/>
    <cellStyle name="Обычный 2 16" xfId="23"/>
    <cellStyle name="Обычный 2 17" xfId="24"/>
    <cellStyle name="Обычный 2 18" xfId="25"/>
    <cellStyle name="Обычный 2 19" xfId="26"/>
    <cellStyle name="Обычный 2 2" xfId="27"/>
    <cellStyle name="Обычный 2 2 2" xfId="3"/>
    <cellStyle name="Обычный 2 2 3" xfId="28"/>
    <cellStyle name="Обычный 2 2 4" xfId="29"/>
    <cellStyle name="Обычный 2 2 5" xfId="30"/>
    <cellStyle name="Обычный 2 2 6" xfId="31"/>
    <cellStyle name="Обычный 2 20" xfId="32"/>
    <cellStyle name="Обычный 2 21" xfId="33"/>
    <cellStyle name="Обычный 2 22" xfId="34"/>
    <cellStyle name="Обычный 2 23" xfId="35"/>
    <cellStyle name="Обычный 2 24" xfId="36"/>
    <cellStyle name="Обычный 2 25" xfId="37"/>
    <cellStyle name="Обычный 2 26" xfId="38"/>
    <cellStyle name="Обычный 2 27" xfId="39"/>
    <cellStyle name="Обычный 2 28" xfId="40"/>
    <cellStyle name="Обычный 2 29" xfId="41"/>
    <cellStyle name="Обычный 2 3" xfId="42"/>
    <cellStyle name="Обычный 2 3 2" xfId="43"/>
    <cellStyle name="Обычный 2 3 3" xfId="44"/>
    <cellStyle name="Обычный 2 30" xfId="45"/>
    <cellStyle name="Обычный 2 31" xfId="46"/>
    <cellStyle name="Обычный 2 32" xfId="47"/>
    <cellStyle name="Обычный 2 33" xfId="48"/>
    <cellStyle name="Обычный 2 34" xfId="49"/>
    <cellStyle name="Обычный 2 35" xfId="50"/>
    <cellStyle name="Обычный 2 36" xfId="51"/>
    <cellStyle name="Обычный 2 37" xfId="52"/>
    <cellStyle name="Обычный 2 38" xfId="53"/>
    <cellStyle name="Обычный 2 39" xfId="54"/>
    <cellStyle name="Обычный 2 4" xfId="55"/>
    <cellStyle name="Обычный 2 4 2" xfId="56"/>
    <cellStyle name="Обычный 2 4 3" xfId="57"/>
    <cellStyle name="Обычный 2 40" xfId="58"/>
    <cellStyle name="Обычный 2 41" xfId="59"/>
    <cellStyle name="Обычный 2 42" xfId="60"/>
    <cellStyle name="Обычный 2 43" xfId="61"/>
    <cellStyle name="Обычный 2 44" xfId="62"/>
    <cellStyle name="Обычный 2 45" xfId="63"/>
    <cellStyle name="Обычный 2 46" xfId="64"/>
    <cellStyle name="Обычный 2 47" xfId="65"/>
    <cellStyle name="Обычный 2 48" xfId="66"/>
    <cellStyle name="Обычный 2 49" xfId="67"/>
    <cellStyle name="Обычный 2 5" xfId="68"/>
    <cellStyle name="Обычный 2 50" xfId="69"/>
    <cellStyle name="Обычный 2 51" xfId="70"/>
    <cellStyle name="Обычный 2 52" xfId="71"/>
    <cellStyle name="Обычный 2 53" xfId="72"/>
    <cellStyle name="Обычный 2 54" xfId="73"/>
    <cellStyle name="Обычный 2 55" xfId="74"/>
    <cellStyle name="Обычный 2 56" xfId="75"/>
    <cellStyle name="Обычный 2 57" xfId="76"/>
    <cellStyle name="Обычный 2 58" xfId="77"/>
    <cellStyle name="Обычный 2 59" xfId="78"/>
    <cellStyle name="Обычный 2 6" xfId="79"/>
    <cellStyle name="Обычный 2 60" xfId="80"/>
    <cellStyle name="Обычный 2 61" xfId="81"/>
    <cellStyle name="Обычный 2 62" xfId="82"/>
    <cellStyle name="Обычный 2 63" xfId="83"/>
    <cellStyle name="Обычный 2 64" xfId="84"/>
    <cellStyle name="Обычный 2 65" xfId="85"/>
    <cellStyle name="Обычный 2 66" xfId="86"/>
    <cellStyle name="Обычный 2 67" xfId="87"/>
    <cellStyle name="Обычный 2 68" xfId="88"/>
    <cellStyle name="Обычный 2 69" xfId="89"/>
    <cellStyle name="Обычный 2 7" xfId="90"/>
    <cellStyle name="Обычный 2 70" xfId="91"/>
    <cellStyle name="Обычный 2 71" xfId="92"/>
    <cellStyle name="Обычный 2 72" xfId="93"/>
    <cellStyle name="Обычный 2 73" xfId="94"/>
    <cellStyle name="Обычный 2 74" xfId="95"/>
    <cellStyle name="Обычный 2 75" xfId="96"/>
    <cellStyle name="Обычный 2 76" xfId="97"/>
    <cellStyle name="Обычный 2 77" xfId="98"/>
    <cellStyle name="Обычный 2 78" xfId="99"/>
    <cellStyle name="Обычный 2 8" xfId="100"/>
    <cellStyle name="Обычный 2 9" xfId="101"/>
    <cellStyle name="Обычный 3" xfId="102"/>
    <cellStyle name="Обычный 3 2" xfId="103"/>
    <cellStyle name="Обычный 4" xfId="104"/>
    <cellStyle name="Обычный 4 2" xfId="105"/>
    <cellStyle name="Обычный 5" xfId="106"/>
    <cellStyle name="Обычный 5 2" xfId="107"/>
    <cellStyle name="Обычный 6" xfId="108"/>
    <cellStyle name="Обычный 7" xfId="109"/>
    <cellStyle name="Обычный_Проект 2006г-5" xfId="1"/>
    <cellStyle name="Отдельная ячейка" xfId="110"/>
    <cellStyle name="Отдельная ячейка - константа" xfId="111"/>
    <cellStyle name="Отдельная ячейка - константа [печать]" xfId="112"/>
    <cellStyle name="Отдельная ячейка [печать]" xfId="113"/>
    <cellStyle name="Отдельная ячейка-результат" xfId="114"/>
    <cellStyle name="Отдельная ячейка-результат [печать]" xfId="115"/>
    <cellStyle name="Примечание 2" xfId="116"/>
    <cellStyle name="Свойства элементов измерения" xfId="117"/>
    <cellStyle name="Свойства элементов измерения [печать]" xfId="118"/>
    <cellStyle name="Финансовый 2" xfId="119"/>
    <cellStyle name="Финансовый 2 2" xfId="120"/>
    <cellStyle name="Финансовый 3" xfId="121"/>
    <cellStyle name="Финансовый 3 2" xfId="122"/>
    <cellStyle name="Финансовый 4" xfId="123"/>
    <cellStyle name="Финансовый 4 2" xfId="124"/>
    <cellStyle name="Финансовый 5" xfId="125"/>
    <cellStyle name="Финансовый 6" xfId="126"/>
    <cellStyle name="Элементы осей" xfId="127"/>
    <cellStyle name="Элементы осей [печать]" xfId="1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E219"/>
  <sheetViews>
    <sheetView tabSelected="1" view="pageBreakPreview" zoomScale="75" zoomScaleNormal="100" zoomScaleSheetLayoutView="75" workbookViewId="0">
      <pane xSplit="1" ySplit="5" topLeftCell="B103" activePane="bottomRight" state="frozen"/>
      <selection pane="topRight" activeCell="B1" sqref="B1"/>
      <selection pane="bottomLeft" activeCell="A6" sqref="A6"/>
      <selection pane="bottomRight" activeCell="I108" sqref="I108"/>
    </sheetView>
  </sheetViews>
  <sheetFormatPr defaultColWidth="9.140625" defaultRowHeight="15.75" x14ac:dyDescent="0.25"/>
  <cols>
    <col min="1" max="1" width="67.42578125" style="3" customWidth="1"/>
    <col min="2" max="2" width="15.140625" style="1" customWidth="1"/>
    <col min="3" max="3" width="15.28515625" style="1" customWidth="1"/>
    <col min="4" max="4" width="11.140625" style="1" customWidth="1"/>
    <col min="5" max="5" width="16.85546875" style="1" customWidth="1"/>
    <col min="6" max="6" width="10.7109375" style="1" customWidth="1"/>
    <col min="7" max="7" width="16.85546875" style="1" customWidth="1"/>
    <col min="8" max="8" width="10.28515625" style="1" customWidth="1"/>
    <col min="9" max="9" width="16.85546875" style="1" customWidth="1"/>
    <col min="10" max="10" width="11.28515625" style="1" customWidth="1"/>
    <col min="11" max="96" width="9.140625" style="1"/>
    <col min="97" max="97" width="29.140625" style="1" customWidth="1"/>
    <col min="98" max="99" width="0" style="1" hidden="1" customWidth="1"/>
    <col min="100" max="100" width="11.5703125" style="1" customWidth="1"/>
    <col min="101" max="101" width="0" style="1" hidden="1" customWidth="1"/>
    <col min="102" max="102" width="12.140625" style="1" customWidth="1"/>
    <col min="103" max="103" width="11.28515625" style="1" customWidth="1"/>
    <col min="104" max="104" width="12.5703125" style="1" customWidth="1"/>
    <col min="105" max="105" width="0" style="1" hidden="1" customWidth="1"/>
    <col min="106" max="106" width="13.42578125" style="1" customWidth="1"/>
    <col min="107" max="107" width="6.85546875" style="1" customWidth="1"/>
    <col min="108" max="108" width="12.85546875" style="1" customWidth="1"/>
    <col min="109" max="109" width="7.28515625" style="1" customWidth="1"/>
    <col min="110" max="110" width="12.42578125" style="1" customWidth="1"/>
    <col min="111" max="111" width="8.28515625" style="1" customWidth="1"/>
    <col min="112" max="112" width="9.140625" style="1"/>
    <col min="113" max="113" width="10" style="1" bestFit="1" customWidth="1"/>
    <col min="114" max="114" width="9.7109375" style="1" customWidth="1"/>
    <col min="115" max="16384" width="9.140625" style="1"/>
  </cols>
  <sheetData>
    <row r="1" spans="1:10" ht="18.75" customHeight="1" x14ac:dyDescent="0.25">
      <c r="A1" s="48" t="s">
        <v>76</v>
      </c>
      <c r="B1" s="48"/>
      <c r="C1" s="48"/>
      <c r="D1" s="48"/>
      <c r="E1" s="48"/>
      <c r="F1" s="48"/>
      <c r="G1" s="48"/>
      <c r="H1" s="48"/>
      <c r="I1" s="48"/>
      <c r="J1" s="48"/>
    </row>
    <row r="2" spans="1:10" ht="36.75" customHeight="1" x14ac:dyDescent="0.25">
      <c r="A2" s="48" t="s">
        <v>118</v>
      </c>
      <c r="B2" s="48"/>
      <c r="C2" s="48"/>
      <c r="D2" s="48"/>
      <c r="E2" s="48"/>
      <c r="F2" s="48"/>
      <c r="G2" s="48"/>
      <c r="H2" s="48"/>
      <c r="I2" s="48"/>
      <c r="J2" s="48"/>
    </row>
    <row r="3" spans="1:10" x14ac:dyDescent="0.25">
      <c r="A3" s="40"/>
      <c r="B3" s="37"/>
      <c r="C3" s="37"/>
      <c r="D3" s="37"/>
      <c r="F3" s="39"/>
      <c r="H3" s="39"/>
      <c r="J3" s="39" t="s">
        <v>75</v>
      </c>
    </row>
    <row r="4" spans="1:10" s="37" customFormat="1" ht="47.25" x14ac:dyDescent="0.2">
      <c r="A4" s="38" t="s">
        <v>74</v>
      </c>
      <c r="B4" s="38" t="s">
        <v>119</v>
      </c>
      <c r="C4" s="38" t="s">
        <v>120</v>
      </c>
      <c r="D4" s="38" t="s">
        <v>95</v>
      </c>
      <c r="E4" s="38" t="s">
        <v>96</v>
      </c>
      <c r="F4" s="38" t="s">
        <v>97</v>
      </c>
      <c r="G4" s="38" t="s">
        <v>112</v>
      </c>
      <c r="H4" s="38" t="s">
        <v>113</v>
      </c>
      <c r="I4" s="38" t="s">
        <v>121</v>
      </c>
      <c r="J4" s="38" t="s">
        <v>122</v>
      </c>
    </row>
    <row r="5" spans="1:10" x14ac:dyDescent="0.25">
      <c r="A5" s="36">
        <v>1</v>
      </c>
      <c r="B5" s="36">
        <v>2</v>
      </c>
      <c r="C5" s="36">
        <v>3</v>
      </c>
      <c r="D5" s="36">
        <v>4</v>
      </c>
      <c r="E5" s="36">
        <v>5</v>
      </c>
      <c r="F5" s="36">
        <v>6</v>
      </c>
      <c r="G5" s="36">
        <v>7</v>
      </c>
      <c r="H5" s="36">
        <v>8</v>
      </c>
      <c r="I5" s="36">
        <v>9</v>
      </c>
      <c r="J5" s="36">
        <v>10</v>
      </c>
    </row>
    <row r="6" spans="1:10" x14ac:dyDescent="0.25">
      <c r="A6" s="35" t="s">
        <v>73</v>
      </c>
      <c r="B6" s="7"/>
      <c r="C6" s="7"/>
      <c r="D6" s="41"/>
      <c r="E6" s="7"/>
      <c r="F6" s="41"/>
      <c r="G6" s="7"/>
      <c r="H6" s="41"/>
      <c r="I6" s="7"/>
      <c r="J6" s="41"/>
    </row>
    <row r="7" spans="1:10" s="33" customFormat="1" x14ac:dyDescent="0.25">
      <c r="A7" s="30" t="s">
        <v>72</v>
      </c>
      <c r="B7" s="34">
        <f>B8+B11+B14+B19+B28</f>
        <v>53152.959999999999</v>
      </c>
      <c r="C7" s="34">
        <f>C8+C11+C14+C19+C28</f>
        <v>60340</v>
      </c>
      <c r="D7" s="34">
        <f>C7/B7%</f>
        <v>113.52142947448272</v>
      </c>
      <c r="E7" s="34">
        <f>E8+E11+E14+E19+E28</f>
        <v>68707</v>
      </c>
      <c r="F7" s="34">
        <f>E7/C7%</f>
        <v>113.86642359960226</v>
      </c>
      <c r="G7" s="34">
        <f>G8+G11+G14+G19+G28</f>
        <v>73593</v>
      </c>
      <c r="H7" s="34">
        <f>G7/E7%</f>
        <v>107.11135692141994</v>
      </c>
      <c r="I7" s="34">
        <f>I8+I11+I14+I19+I28</f>
        <v>79826</v>
      </c>
      <c r="J7" s="34">
        <f>I7/G7%</f>
        <v>108.46955552837906</v>
      </c>
    </row>
    <row r="8" spans="1:10" s="33" customFormat="1" x14ac:dyDescent="0.25">
      <c r="A8" s="30" t="s">
        <v>71</v>
      </c>
      <c r="B8" s="27">
        <f>B9+B10</f>
        <v>38030.339999999997</v>
      </c>
      <c r="C8" s="27">
        <f>C9+C10</f>
        <v>40678</v>
      </c>
      <c r="D8" s="34">
        <f>C8/B8%</f>
        <v>106.96196773418278</v>
      </c>
      <c r="E8" s="27">
        <f>E10</f>
        <v>46099</v>
      </c>
      <c r="F8" s="34">
        <f t="shared" ref="F8:F63" si="0">E8/C8%</f>
        <v>113.32661389448843</v>
      </c>
      <c r="G8" s="27">
        <f>G10</f>
        <v>49935</v>
      </c>
      <c r="H8" s="34">
        <f t="shared" ref="H8:H63" si="1">G8/E8%</f>
        <v>108.32122171847546</v>
      </c>
      <c r="I8" s="27">
        <f>I9+I10</f>
        <v>55282</v>
      </c>
      <c r="J8" s="34">
        <f t="shared" ref="J8:J63" si="2">I8/G8%</f>
        <v>110.7079202963853</v>
      </c>
    </row>
    <row r="9" spans="1:10" s="33" customFormat="1" x14ac:dyDescent="0.25">
      <c r="A9" s="32" t="s">
        <v>70</v>
      </c>
      <c r="B9" s="29"/>
      <c r="C9" s="29"/>
      <c r="D9" s="29"/>
      <c r="E9" s="29"/>
      <c r="F9" s="34"/>
      <c r="G9" s="29"/>
      <c r="H9" s="41"/>
      <c r="I9" s="29"/>
      <c r="J9" s="34"/>
    </row>
    <row r="10" spans="1:10" s="33" customFormat="1" x14ac:dyDescent="0.25">
      <c r="A10" s="32" t="s">
        <v>69</v>
      </c>
      <c r="B10" s="29">
        <v>38030.339999999997</v>
      </c>
      <c r="C10" s="29">
        <v>40678</v>
      </c>
      <c r="D10" s="41">
        <f>C10/B10%</f>
        <v>106.96196773418278</v>
      </c>
      <c r="E10" s="29">
        <v>46099</v>
      </c>
      <c r="F10" s="41">
        <f t="shared" si="0"/>
        <v>113.32661389448843</v>
      </c>
      <c r="G10" s="29">
        <v>49935</v>
      </c>
      <c r="H10" s="41">
        <f t="shared" si="1"/>
        <v>108.32122171847546</v>
      </c>
      <c r="I10" s="29">
        <v>55282</v>
      </c>
      <c r="J10" s="41">
        <f t="shared" si="2"/>
        <v>110.7079202963853</v>
      </c>
    </row>
    <row r="11" spans="1:10" s="33" customFormat="1" ht="31.5" x14ac:dyDescent="0.25">
      <c r="A11" s="30" t="s">
        <v>68</v>
      </c>
      <c r="B11" s="27">
        <f>B12+B13</f>
        <v>6673.83</v>
      </c>
      <c r="C11" s="27">
        <f>C12+C13</f>
        <v>6790</v>
      </c>
      <c r="D11" s="34">
        <f t="shared" ref="D11:D12" si="3">C11/B11%</f>
        <v>101.74067963972712</v>
      </c>
      <c r="E11" s="27">
        <f>E12+E13</f>
        <v>7246</v>
      </c>
      <c r="F11" s="34">
        <f t="shared" si="0"/>
        <v>106.71575846833578</v>
      </c>
      <c r="G11" s="27">
        <f>G12+G13</f>
        <v>7901</v>
      </c>
      <c r="H11" s="34">
        <f t="shared" si="1"/>
        <v>109.03947005244274</v>
      </c>
      <c r="I11" s="27">
        <f>I12+I13</f>
        <v>8181</v>
      </c>
      <c r="J11" s="34">
        <f t="shared" si="2"/>
        <v>103.54385520820149</v>
      </c>
    </row>
    <row r="12" spans="1:10" s="33" customFormat="1" x14ac:dyDescent="0.25">
      <c r="A12" s="32" t="s">
        <v>67</v>
      </c>
      <c r="B12" s="29">
        <v>6673.83</v>
      </c>
      <c r="C12" s="29">
        <v>6790</v>
      </c>
      <c r="D12" s="41">
        <f t="shared" si="3"/>
        <v>101.74067963972712</v>
      </c>
      <c r="E12" s="29">
        <v>7246</v>
      </c>
      <c r="F12" s="41">
        <f t="shared" si="0"/>
        <v>106.71575846833578</v>
      </c>
      <c r="G12" s="29">
        <v>7901</v>
      </c>
      <c r="H12" s="41">
        <f t="shared" si="1"/>
        <v>109.03947005244274</v>
      </c>
      <c r="I12" s="29">
        <v>8181</v>
      </c>
      <c r="J12" s="41">
        <f t="shared" si="2"/>
        <v>103.54385520820149</v>
      </c>
    </row>
    <row r="13" spans="1:10" s="33" customFormat="1" x14ac:dyDescent="0.25">
      <c r="A13" s="32" t="s">
        <v>66</v>
      </c>
      <c r="B13" s="29"/>
      <c r="C13" s="29"/>
      <c r="D13" s="29"/>
      <c r="E13" s="29"/>
      <c r="F13" s="34"/>
      <c r="G13" s="29"/>
      <c r="H13" s="41"/>
      <c r="I13" s="29"/>
      <c r="J13" s="34"/>
    </row>
    <row r="14" spans="1:10" s="33" customFormat="1" x14ac:dyDescent="0.25">
      <c r="A14" s="30" t="s">
        <v>65</v>
      </c>
      <c r="B14" s="27">
        <f>B15+B16+B17+B18</f>
        <v>4624.26</v>
      </c>
      <c r="C14" s="27">
        <f>C15+C16+C17+C18</f>
        <v>7962</v>
      </c>
      <c r="D14" s="34">
        <f>C14/B14%</f>
        <v>172.17889997534741</v>
      </c>
      <c r="E14" s="27">
        <f>E15+E16+E17+E18</f>
        <v>10187</v>
      </c>
      <c r="F14" s="34">
        <f t="shared" si="0"/>
        <v>127.945239889475</v>
      </c>
      <c r="G14" s="27">
        <f>G15+G16+G17+G18</f>
        <v>10400</v>
      </c>
      <c r="H14" s="34">
        <f t="shared" si="1"/>
        <v>102.09090016687935</v>
      </c>
      <c r="I14" s="27">
        <f>I15+I16+I17+I18</f>
        <v>10821</v>
      </c>
      <c r="J14" s="34">
        <f t="shared" si="2"/>
        <v>104.04807692307692</v>
      </c>
    </row>
    <row r="15" spans="1:10" s="33" customFormat="1" ht="31.5" x14ac:dyDescent="0.25">
      <c r="A15" s="32" t="s">
        <v>64</v>
      </c>
      <c r="B15" s="29">
        <v>3486.5</v>
      </c>
      <c r="C15" s="29">
        <v>7501</v>
      </c>
      <c r="D15" s="29"/>
      <c r="E15" s="29">
        <v>9491</v>
      </c>
      <c r="F15" s="34"/>
      <c r="G15" s="29">
        <v>9681</v>
      </c>
      <c r="H15" s="41"/>
      <c r="I15" s="29">
        <v>10068</v>
      </c>
      <c r="J15" s="34"/>
    </row>
    <row r="16" spans="1:10" s="33" customFormat="1" ht="31.5" x14ac:dyDescent="0.25">
      <c r="A16" s="32" t="s">
        <v>63</v>
      </c>
      <c r="B16" s="29">
        <v>395.1</v>
      </c>
      <c r="C16" s="29"/>
      <c r="D16" s="41">
        <f t="shared" ref="D16:D21" si="4">C16/B16%</f>
        <v>0</v>
      </c>
      <c r="E16" s="29"/>
      <c r="F16" s="41" t="e">
        <f t="shared" si="0"/>
        <v>#DIV/0!</v>
      </c>
      <c r="G16" s="29">
        <v>0</v>
      </c>
      <c r="H16" s="41" t="e">
        <f t="shared" si="1"/>
        <v>#DIV/0!</v>
      </c>
      <c r="I16" s="29">
        <v>0</v>
      </c>
      <c r="J16" s="41" t="e">
        <f t="shared" si="2"/>
        <v>#DIV/0!</v>
      </c>
    </row>
    <row r="17" spans="1:10" s="33" customFormat="1" x14ac:dyDescent="0.25">
      <c r="A17" s="32" t="s">
        <v>62</v>
      </c>
      <c r="B17" s="29">
        <v>155.22999999999999</v>
      </c>
      <c r="C17" s="29">
        <v>161</v>
      </c>
      <c r="D17" s="41">
        <f t="shared" si="4"/>
        <v>103.71706500032212</v>
      </c>
      <c r="E17" s="29">
        <v>274</v>
      </c>
      <c r="F17" s="41">
        <f t="shared" si="0"/>
        <v>170.1863354037267</v>
      </c>
      <c r="G17" s="29">
        <v>289</v>
      </c>
      <c r="H17" s="41">
        <f t="shared" si="1"/>
        <v>105.47445255474452</v>
      </c>
      <c r="I17" s="29">
        <v>306</v>
      </c>
      <c r="J17" s="41">
        <f t="shared" si="2"/>
        <v>105.88235294117646</v>
      </c>
    </row>
    <row r="18" spans="1:10" s="33" customFormat="1" ht="31.5" x14ac:dyDescent="0.25">
      <c r="A18" s="32" t="s">
        <v>61</v>
      </c>
      <c r="B18" s="29">
        <v>587.42999999999995</v>
      </c>
      <c r="C18" s="29">
        <v>300</v>
      </c>
      <c r="D18" s="41">
        <f t="shared" si="4"/>
        <v>51.069914713242433</v>
      </c>
      <c r="E18" s="29">
        <v>422</v>
      </c>
      <c r="F18" s="41">
        <f t="shared" si="0"/>
        <v>140.66666666666666</v>
      </c>
      <c r="G18" s="29">
        <v>430</v>
      </c>
      <c r="H18" s="41">
        <f t="shared" si="1"/>
        <v>101.89573459715641</v>
      </c>
      <c r="I18" s="29">
        <v>447</v>
      </c>
      <c r="J18" s="41">
        <f t="shared" si="2"/>
        <v>103.95348837209303</v>
      </c>
    </row>
    <row r="19" spans="1:10" s="33" customFormat="1" x14ac:dyDescent="0.25">
      <c r="A19" s="30" t="s">
        <v>60</v>
      </c>
      <c r="B19" s="27">
        <f>B20+B21+B22+B23+B24</f>
        <v>2393.83</v>
      </c>
      <c r="C19" s="27">
        <f>C20+C21+C22+C23+C24</f>
        <v>3580</v>
      </c>
      <c r="D19" s="34">
        <f t="shared" si="4"/>
        <v>149.55113771654629</v>
      </c>
      <c r="E19" s="27">
        <f>E20+E21+E22+E23+E24</f>
        <v>3775</v>
      </c>
      <c r="F19" s="34">
        <f t="shared" si="0"/>
        <v>105.44692737430168</v>
      </c>
      <c r="G19" s="27">
        <f>G20+G21+G22+G23+G24</f>
        <v>3922</v>
      </c>
      <c r="H19" s="34">
        <f t="shared" si="1"/>
        <v>103.89403973509934</v>
      </c>
      <c r="I19" s="27">
        <f>I20+I21+I22+I23+I24</f>
        <v>4087</v>
      </c>
      <c r="J19" s="34">
        <f t="shared" si="2"/>
        <v>104.20703722590515</v>
      </c>
    </row>
    <row r="20" spans="1:10" s="33" customFormat="1" x14ac:dyDescent="0.25">
      <c r="A20" s="32" t="s">
        <v>59</v>
      </c>
      <c r="B20" s="29">
        <v>39.5</v>
      </c>
      <c r="C20" s="29">
        <v>150</v>
      </c>
      <c r="D20" s="41">
        <f t="shared" si="4"/>
        <v>379.74683544303798</v>
      </c>
      <c r="E20" s="29">
        <v>120</v>
      </c>
      <c r="F20" s="41">
        <f t="shared" si="0"/>
        <v>80</v>
      </c>
      <c r="G20" s="29">
        <v>127</v>
      </c>
      <c r="H20" s="41">
        <f>G20/E20%</f>
        <v>105.83333333333334</v>
      </c>
      <c r="I20" s="29">
        <v>135</v>
      </c>
      <c r="J20" s="41">
        <f t="shared" si="2"/>
        <v>106.2992125984252</v>
      </c>
    </row>
    <row r="21" spans="1:10" s="33" customFormat="1" x14ac:dyDescent="0.25">
      <c r="A21" s="32" t="s">
        <v>58</v>
      </c>
      <c r="B21" s="29">
        <v>1345.6</v>
      </c>
      <c r="C21" s="29">
        <v>1800</v>
      </c>
      <c r="D21" s="41">
        <f t="shared" si="4"/>
        <v>133.769322235434</v>
      </c>
      <c r="E21" s="29">
        <v>1976</v>
      </c>
      <c r="F21" s="41">
        <f t="shared" si="0"/>
        <v>109.77777777777777</v>
      </c>
      <c r="G21" s="29">
        <v>2055</v>
      </c>
      <c r="H21" s="41">
        <f t="shared" si="1"/>
        <v>103.99797570850201</v>
      </c>
      <c r="I21" s="29">
        <v>2137</v>
      </c>
      <c r="J21" s="41">
        <f t="shared" si="2"/>
        <v>103.99026763990267</v>
      </c>
    </row>
    <row r="22" spans="1:10" s="33" customFormat="1" x14ac:dyDescent="0.25">
      <c r="A22" s="32" t="s">
        <v>57</v>
      </c>
      <c r="B22" s="29"/>
      <c r="C22" s="29"/>
      <c r="D22" s="29"/>
      <c r="E22" s="29"/>
      <c r="F22" s="34"/>
      <c r="G22" s="29"/>
      <c r="H22" s="41"/>
      <c r="I22" s="29"/>
      <c r="J22" s="34"/>
    </row>
    <row r="23" spans="1:10" s="33" customFormat="1" x14ac:dyDescent="0.25">
      <c r="A23" s="32" t="s">
        <v>56</v>
      </c>
      <c r="B23" s="29"/>
      <c r="C23" s="29"/>
      <c r="D23" s="29"/>
      <c r="E23" s="29"/>
      <c r="F23" s="34"/>
      <c r="G23" s="29"/>
      <c r="H23" s="41"/>
      <c r="I23" s="29"/>
      <c r="J23" s="34"/>
    </row>
    <row r="24" spans="1:10" s="33" customFormat="1" x14ac:dyDescent="0.25">
      <c r="A24" s="32" t="s">
        <v>55</v>
      </c>
      <c r="B24" s="29">
        <v>1008.73</v>
      </c>
      <c r="C24" s="29">
        <v>1630</v>
      </c>
      <c r="D24" s="41">
        <f>C24/B24%</f>
        <v>161.58932519108185</v>
      </c>
      <c r="E24" s="29">
        <v>1679</v>
      </c>
      <c r="F24" s="41">
        <f t="shared" si="0"/>
        <v>103.00613496932515</v>
      </c>
      <c r="G24" s="29">
        <v>1740</v>
      </c>
      <c r="H24" s="41">
        <f t="shared" si="1"/>
        <v>103.63311494937463</v>
      </c>
      <c r="I24" s="29">
        <v>1815</v>
      </c>
      <c r="J24" s="41">
        <f t="shared" si="2"/>
        <v>104.31034482758622</v>
      </c>
    </row>
    <row r="25" spans="1:10" s="33" customFormat="1" ht="31.5" x14ac:dyDescent="0.25">
      <c r="A25" s="30" t="s">
        <v>54</v>
      </c>
      <c r="B25" s="27"/>
      <c r="C25" s="27"/>
      <c r="D25" s="27"/>
      <c r="E25" s="27"/>
      <c r="F25" s="34"/>
      <c r="G25" s="27"/>
      <c r="H25" s="41"/>
      <c r="I25" s="27"/>
      <c r="J25" s="34"/>
    </row>
    <row r="26" spans="1:10" s="33" customFormat="1" x14ac:dyDescent="0.25">
      <c r="A26" s="32" t="s">
        <v>53</v>
      </c>
      <c r="B26" s="29"/>
      <c r="C26" s="29"/>
      <c r="D26" s="29"/>
      <c r="E26" s="29"/>
      <c r="F26" s="34"/>
      <c r="G26" s="29"/>
      <c r="H26" s="41"/>
      <c r="I26" s="29"/>
      <c r="J26" s="34"/>
    </row>
    <row r="27" spans="1:10" s="33" customFormat="1" ht="31.5" x14ac:dyDescent="0.25">
      <c r="A27" s="32" t="s">
        <v>52</v>
      </c>
      <c r="B27" s="29"/>
      <c r="C27" s="29"/>
      <c r="D27" s="29"/>
      <c r="E27" s="29"/>
      <c r="F27" s="34"/>
      <c r="G27" s="29"/>
      <c r="H27" s="41"/>
      <c r="I27" s="29"/>
      <c r="J27" s="34"/>
    </row>
    <row r="28" spans="1:10" s="33" customFormat="1" x14ac:dyDescent="0.25">
      <c r="A28" s="30" t="s">
        <v>51</v>
      </c>
      <c r="B28" s="27">
        <v>1430.7</v>
      </c>
      <c r="C28" s="27">
        <v>1330</v>
      </c>
      <c r="D28" s="34">
        <f>C28/B28%</f>
        <v>92.961487383798143</v>
      </c>
      <c r="E28" s="27">
        <v>1400</v>
      </c>
      <c r="F28" s="34">
        <f t="shared" si="0"/>
        <v>105.26315789473684</v>
      </c>
      <c r="G28" s="27">
        <v>1435</v>
      </c>
      <c r="H28" s="34">
        <f t="shared" si="1"/>
        <v>102.5</v>
      </c>
      <c r="I28" s="27">
        <v>1455</v>
      </c>
      <c r="J28" s="34">
        <f t="shared" si="2"/>
        <v>101.39372822299651</v>
      </c>
    </row>
    <row r="29" spans="1:10" s="33" customFormat="1" ht="31.5" x14ac:dyDescent="0.25">
      <c r="A29" s="30" t="s">
        <v>50</v>
      </c>
      <c r="B29" s="27"/>
      <c r="C29" s="27"/>
      <c r="D29" s="27"/>
      <c r="E29" s="27"/>
      <c r="F29" s="34"/>
      <c r="G29" s="27"/>
      <c r="H29" s="41"/>
      <c r="I29" s="27"/>
      <c r="J29" s="34"/>
    </row>
    <row r="30" spans="1:10" s="33" customFormat="1" x14ac:dyDescent="0.25">
      <c r="A30" s="30" t="s">
        <v>49</v>
      </c>
      <c r="B30" s="34">
        <f>B31+B35+B39+B40+B41+B42+B43</f>
        <v>3796.9899999999993</v>
      </c>
      <c r="C30" s="34">
        <f>C31+C35+C39+C40+C41+C42+C43</f>
        <v>3810</v>
      </c>
      <c r="D30" s="34">
        <f t="shared" ref="D30:D33" si="5">C30/B30%</f>
        <v>100.34263982786366</v>
      </c>
      <c r="E30" s="34">
        <f>E31+E35+E39+E40+E41+E42+E43</f>
        <v>3077</v>
      </c>
      <c r="F30" s="34">
        <f t="shared" si="0"/>
        <v>80.761154855643042</v>
      </c>
      <c r="G30" s="34">
        <f>G31+G35+G39+G40+G41+G42+G43</f>
        <v>3035</v>
      </c>
      <c r="H30" s="34">
        <f t="shared" si="1"/>
        <v>98.635034124146898</v>
      </c>
      <c r="I30" s="34">
        <f>I31+I35+I39+I40+I41+I42+I43</f>
        <v>3107</v>
      </c>
      <c r="J30" s="34">
        <f t="shared" si="2"/>
        <v>102.37232289950576</v>
      </c>
    </row>
    <row r="31" spans="1:10" s="18" customFormat="1" x14ac:dyDescent="0.2">
      <c r="A31" s="30" t="s">
        <v>48</v>
      </c>
      <c r="B31" s="27">
        <f>B32+B33+B34</f>
        <v>1626.9299999999998</v>
      </c>
      <c r="C31" s="27">
        <f>C32+C33+C34</f>
        <v>1560</v>
      </c>
      <c r="D31" s="34">
        <f t="shared" si="5"/>
        <v>95.88611679666613</v>
      </c>
      <c r="E31" s="27">
        <f>E32+E33+E34</f>
        <v>1470</v>
      </c>
      <c r="F31" s="34">
        <f t="shared" si="0"/>
        <v>94.230769230769226</v>
      </c>
      <c r="G31" s="27">
        <f>G32+G33+G34</f>
        <v>1565</v>
      </c>
      <c r="H31" s="34">
        <f t="shared" si="1"/>
        <v>106.46258503401361</v>
      </c>
      <c r="I31" s="27">
        <f>I32+I33+I34</f>
        <v>1598</v>
      </c>
      <c r="J31" s="34">
        <f t="shared" si="2"/>
        <v>102.10862619808306</v>
      </c>
    </row>
    <row r="32" spans="1:10" s="18" customFormat="1" x14ac:dyDescent="0.25">
      <c r="A32" s="31" t="s">
        <v>47</v>
      </c>
      <c r="B32" s="29">
        <v>1441.1</v>
      </c>
      <c r="C32" s="29">
        <v>1400</v>
      </c>
      <c r="D32" s="41">
        <f t="shared" si="5"/>
        <v>97.14801193532719</v>
      </c>
      <c r="E32" s="29">
        <v>1300</v>
      </c>
      <c r="F32" s="41">
        <f t="shared" si="0"/>
        <v>92.857142857142861</v>
      </c>
      <c r="G32" s="29">
        <v>1390</v>
      </c>
      <c r="H32" s="41">
        <f t="shared" si="1"/>
        <v>106.92307692307692</v>
      </c>
      <c r="I32" s="29">
        <v>1420</v>
      </c>
      <c r="J32" s="41">
        <f t="shared" si="2"/>
        <v>102.15827338129496</v>
      </c>
    </row>
    <row r="33" spans="1:10" s="18" customFormat="1" x14ac:dyDescent="0.25">
      <c r="A33" s="31" t="s">
        <v>46</v>
      </c>
      <c r="B33" s="29">
        <v>185.83</v>
      </c>
      <c r="C33" s="29">
        <v>160</v>
      </c>
      <c r="D33" s="41">
        <f t="shared" si="5"/>
        <v>86.100199106710434</v>
      </c>
      <c r="E33" s="29">
        <v>170</v>
      </c>
      <c r="F33" s="41">
        <f t="shared" si="0"/>
        <v>106.25</v>
      </c>
      <c r="G33" s="29">
        <v>175</v>
      </c>
      <c r="H33" s="41">
        <f t="shared" si="1"/>
        <v>102.94117647058823</v>
      </c>
      <c r="I33" s="29">
        <v>178</v>
      </c>
      <c r="J33" s="41">
        <f t="shared" si="2"/>
        <v>101.71428571428571</v>
      </c>
    </row>
    <row r="34" spans="1:10" s="18" customFormat="1" x14ac:dyDescent="0.25">
      <c r="A34" s="31" t="s">
        <v>45</v>
      </c>
      <c r="B34" s="29"/>
      <c r="C34" s="29"/>
      <c r="D34" s="29"/>
      <c r="E34" s="29"/>
      <c r="F34" s="34"/>
      <c r="G34" s="29"/>
      <c r="H34" s="41"/>
      <c r="I34" s="29"/>
      <c r="J34" s="34"/>
    </row>
    <row r="35" spans="1:10" s="18" customFormat="1" x14ac:dyDescent="0.2">
      <c r="A35" s="30" t="s">
        <v>44</v>
      </c>
      <c r="B35" s="27">
        <v>120.1</v>
      </c>
      <c r="C35" s="27">
        <v>330</v>
      </c>
      <c r="D35" s="34">
        <f t="shared" ref="D35:D36" si="6">C35/B35%</f>
        <v>274.77102414654456</v>
      </c>
      <c r="E35" s="27">
        <f>E36+E37+E38</f>
        <v>277</v>
      </c>
      <c r="F35" s="34">
        <f t="shared" si="0"/>
        <v>83.939393939393938</v>
      </c>
      <c r="G35" s="27">
        <f>G36+G37+G38</f>
        <v>92</v>
      </c>
      <c r="H35" s="34">
        <f t="shared" si="1"/>
        <v>33.2129963898917</v>
      </c>
      <c r="I35" s="27">
        <f>I36+I37+I38</f>
        <v>99</v>
      </c>
      <c r="J35" s="34">
        <f t="shared" si="2"/>
        <v>107.60869565217391</v>
      </c>
    </row>
    <row r="36" spans="1:10" s="18" customFormat="1" x14ac:dyDescent="0.2">
      <c r="A36" s="32" t="s">
        <v>43</v>
      </c>
      <c r="B36" s="29">
        <v>120.1</v>
      </c>
      <c r="C36" s="29">
        <v>330</v>
      </c>
      <c r="D36" s="41">
        <f t="shared" si="6"/>
        <v>274.77102414654456</v>
      </c>
      <c r="E36" s="29">
        <v>277</v>
      </c>
      <c r="F36" s="41">
        <f t="shared" si="0"/>
        <v>83.939393939393938</v>
      </c>
      <c r="G36" s="29">
        <v>92</v>
      </c>
      <c r="H36" s="41">
        <f t="shared" si="1"/>
        <v>33.2129963898917</v>
      </c>
      <c r="I36" s="29">
        <v>99</v>
      </c>
      <c r="J36" s="41">
        <f t="shared" si="2"/>
        <v>107.60869565217391</v>
      </c>
    </row>
    <row r="37" spans="1:10" s="18" customFormat="1" x14ac:dyDescent="0.25">
      <c r="A37" s="31" t="s">
        <v>42</v>
      </c>
      <c r="B37" s="29"/>
      <c r="C37" s="29"/>
      <c r="D37" s="29"/>
      <c r="E37" s="29"/>
      <c r="F37" s="34"/>
      <c r="G37" s="29"/>
      <c r="H37" s="34"/>
      <c r="I37" s="29"/>
      <c r="J37" s="34"/>
    </row>
    <row r="38" spans="1:10" s="18" customFormat="1" x14ac:dyDescent="0.25">
      <c r="A38" s="31" t="s">
        <v>41</v>
      </c>
      <c r="B38" s="29"/>
      <c r="C38" s="29"/>
      <c r="D38" s="29"/>
      <c r="E38" s="29"/>
      <c r="F38" s="34"/>
      <c r="G38" s="29"/>
      <c r="H38" s="34"/>
      <c r="I38" s="29"/>
      <c r="J38" s="34"/>
    </row>
    <row r="39" spans="1:10" s="18" customFormat="1" ht="31.5" x14ac:dyDescent="0.2">
      <c r="A39" s="30" t="s">
        <v>40</v>
      </c>
      <c r="B39" s="27">
        <v>1197</v>
      </c>
      <c r="C39" s="27">
        <v>1413</v>
      </c>
      <c r="D39" s="34">
        <f t="shared" ref="D39:D40" si="7">C39/B39%</f>
        <v>118.04511278195488</v>
      </c>
      <c r="E39" s="27">
        <v>710</v>
      </c>
      <c r="F39" s="34">
        <f t="shared" si="0"/>
        <v>50.247699929228588</v>
      </c>
      <c r="G39" s="27">
        <v>730</v>
      </c>
      <c r="H39" s="34">
        <f>G39/E39%</f>
        <v>102.8169014084507</v>
      </c>
      <c r="I39" s="27">
        <v>730</v>
      </c>
      <c r="J39" s="34">
        <f t="shared" si="2"/>
        <v>100</v>
      </c>
    </row>
    <row r="40" spans="1:10" s="18" customFormat="1" ht="31.5" x14ac:dyDescent="0.2">
      <c r="A40" s="30" t="s">
        <v>39</v>
      </c>
      <c r="B40" s="27">
        <v>361.6</v>
      </c>
      <c r="C40" s="27">
        <v>200</v>
      </c>
      <c r="D40" s="34">
        <f t="shared" si="7"/>
        <v>55.309734513274336</v>
      </c>
      <c r="E40" s="27">
        <v>220</v>
      </c>
      <c r="F40" s="34">
        <f t="shared" si="0"/>
        <v>110</v>
      </c>
      <c r="G40" s="27">
        <v>235</v>
      </c>
      <c r="H40" s="34">
        <f t="shared" si="1"/>
        <v>106.81818181818181</v>
      </c>
      <c r="I40" s="27">
        <v>250</v>
      </c>
      <c r="J40" s="34">
        <f t="shared" si="2"/>
        <v>106.38297872340425</v>
      </c>
    </row>
    <row r="41" spans="1:10" s="18" customFormat="1" x14ac:dyDescent="0.2">
      <c r="A41" s="30" t="s">
        <v>38</v>
      </c>
      <c r="B41" s="27"/>
      <c r="C41" s="27"/>
      <c r="D41" s="27"/>
      <c r="E41" s="27"/>
      <c r="F41" s="34"/>
      <c r="G41" s="27"/>
      <c r="H41" s="41"/>
      <c r="I41" s="27"/>
      <c r="J41" s="34"/>
    </row>
    <row r="42" spans="1:10" s="18" customFormat="1" x14ac:dyDescent="0.2">
      <c r="A42" s="30" t="s">
        <v>37</v>
      </c>
      <c r="B42" s="27">
        <v>108.43</v>
      </c>
      <c r="C42" s="27">
        <v>92</v>
      </c>
      <c r="D42" s="34">
        <f t="shared" ref="D42:D44" si="8">C42/B42%</f>
        <v>84.847366964862118</v>
      </c>
      <c r="E42" s="27">
        <v>180</v>
      </c>
      <c r="F42" s="34">
        <f t="shared" si="0"/>
        <v>195.65217391304347</v>
      </c>
      <c r="G42" s="27">
        <v>193</v>
      </c>
      <c r="H42" s="34">
        <f t="shared" si="1"/>
        <v>107.22222222222221</v>
      </c>
      <c r="I42" s="27">
        <v>205</v>
      </c>
      <c r="J42" s="34">
        <f t="shared" si="2"/>
        <v>106.21761658031089</v>
      </c>
    </row>
    <row r="43" spans="1:10" s="18" customFormat="1" x14ac:dyDescent="0.2">
      <c r="A43" s="30" t="s">
        <v>36</v>
      </c>
      <c r="B43" s="27">
        <v>382.93</v>
      </c>
      <c r="C43" s="27">
        <v>215</v>
      </c>
      <c r="D43" s="34">
        <f t="shared" si="8"/>
        <v>56.146031911837674</v>
      </c>
      <c r="E43" s="27">
        <v>220</v>
      </c>
      <c r="F43" s="34">
        <f t="shared" si="0"/>
        <v>102.32558139534885</v>
      </c>
      <c r="G43" s="27">
        <v>220</v>
      </c>
      <c r="H43" s="34">
        <f t="shared" si="1"/>
        <v>99.999999999999986</v>
      </c>
      <c r="I43" s="27">
        <v>225</v>
      </c>
      <c r="J43" s="34">
        <f t="shared" si="2"/>
        <v>102.27272727272727</v>
      </c>
    </row>
    <row r="44" spans="1:10" s="18" customFormat="1" x14ac:dyDescent="0.2">
      <c r="A44" s="14" t="s">
        <v>35</v>
      </c>
      <c r="B44" s="27">
        <f>B30+B7</f>
        <v>56949.95</v>
      </c>
      <c r="C44" s="27">
        <f>C30+C7</f>
        <v>64150</v>
      </c>
      <c r="D44" s="34">
        <f t="shared" si="8"/>
        <v>112.64276790409825</v>
      </c>
      <c r="E44" s="27">
        <f>E30+E7</f>
        <v>71784</v>
      </c>
      <c r="F44" s="34">
        <f t="shared" si="0"/>
        <v>111.90023382696805</v>
      </c>
      <c r="G44" s="27">
        <f>G30+G7</f>
        <v>76628</v>
      </c>
      <c r="H44" s="34">
        <f t="shared" si="1"/>
        <v>106.7480218433077</v>
      </c>
      <c r="I44" s="27">
        <f>I30+I7</f>
        <v>82933</v>
      </c>
      <c r="J44" s="34">
        <f t="shared" si="2"/>
        <v>108.22806284908911</v>
      </c>
    </row>
    <row r="45" spans="1:10" s="18" customFormat="1" x14ac:dyDescent="0.2">
      <c r="A45" s="14"/>
      <c r="B45" s="27"/>
      <c r="C45" s="27"/>
      <c r="D45" s="27"/>
      <c r="E45" s="27"/>
      <c r="F45" s="34"/>
      <c r="G45" s="27"/>
      <c r="H45" s="41"/>
      <c r="I45" s="27"/>
      <c r="J45" s="34"/>
    </row>
    <row r="46" spans="1:10" s="18" customFormat="1" ht="31.5" x14ac:dyDescent="0.2">
      <c r="A46" s="14" t="s">
        <v>34</v>
      </c>
      <c r="B46" s="29"/>
      <c r="C46" s="29"/>
      <c r="D46" s="29"/>
      <c r="E46" s="29"/>
      <c r="F46" s="34"/>
      <c r="G46" s="29"/>
      <c r="H46" s="41"/>
      <c r="I46" s="29"/>
      <c r="J46" s="34"/>
    </row>
    <row r="47" spans="1:10" s="18" customFormat="1" ht="31.5" x14ac:dyDescent="0.2">
      <c r="A47" s="14" t="s">
        <v>33</v>
      </c>
      <c r="B47" s="29"/>
      <c r="C47" s="29"/>
      <c r="D47" s="29"/>
      <c r="E47" s="29"/>
      <c r="F47" s="34"/>
      <c r="G47" s="29"/>
      <c r="H47" s="41"/>
      <c r="I47" s="29"/>
      <c r="J47" s="34"/>
    </row>
    <row r="48" spans="1:10" s="18" customFormat="1" x14ac:dyDescent="0.2">
      <c r="A48" s="20"/>
      <c r="B48" s="19"/>
      <c r="C48" s="19"/>
      <c r="D48" s="27"/>
      <c r="E48" s="28"/>
      <c r="F48" s="34"/>
      <c r="G48" s="28"/>
      <c r="H48" s="41"/>
      <c r="I48" s="28"/>
      <c r="J48" s="34"/>
    </row>
    <row r="49" spans="1:10" s="18" customFormat="1" x14ac:dyDescent="0.2">
      <c r="A49" s="17" t="s">
        <v>32</v>
      </c>
      <c r="B49" s="16">
        <f>B50+B110</f>
        <v>789259.86</v>
      </c>
      <c r="C49" s="16">
        <f>C50+C110+C109</f>
        <v>818046.04999999993</v>
      </c>
      <c r="D49" s="34">
        <f t="shared" ref="D49:D50" si="9">C49/B49%</f>
        <v>103.64723856601549</v>
      </c>
      <c r="E49" s="16">
        <f>E50+E110</f>
        <v>750483.1</v>
      </c>
      <c r="F49" s="34">
        <f t="shared" si="0"/>
        <v>91.740935611143172</v>
      </c>
      <c r="G49" s="16">
        <f>G50+G110</f>
        <v>638100.6</v>
      </c>
      <c r="H49" s="34">
        <f t="shared" si="1"/>
        <v>85.025312362130464</v>
      </c>
      <c r="I49" s="16">
        <f>I50+I110</f>
        <v>577699.6</v>
      </c>
      <c r="J49" s="34">
        <f t="shared" si="2"/>
        <v>90.534251182337087</v>
      </c>
    </row>
    <row r="50" spans="1:10" s="18" customFormat="1" ht="31.5" x14ac:dyDescent="0.2">
      <c r="A50" s="20" t="s">
        <v>31</v>
      </c>
      <c r="B50" s="16">
        <f>B52+B56+B81+B103</f>
        <v>789299.76</v>
      </c>
      <c r="C50" s="16">
        <f>C52+C56+C81+C103</f>
        <v>816880.65</v>
      </c>
      <c r="D50" s="41">
        <f t="shared" si="9"/>
        <v>103.49434921911038</v>
      </c>
      <c r="E50" s="16">
        <f>E52+E56+E81+E103</f>
        <v>750483.1</v>
      </c>
      <c r="F50" s="34">
        <f t="shared" si="0"/>
        <v>91.87181750479705</v>
      </c>
      <c r="G50" s="16">
        <f>G52+G56+G81+G103</f>
        <v>638100.6</v>
      </c>
      <c r="H50" s="34">
        <f t="shared" si="1"/>
        <v>85.025312362130464</v>
      </c>
      <c r="I50" s="16">
        <f>I52+I56+I81+I103</f>
        <v>577699.6</v>
      </c>
      <c r="J50" s="34">
        <f t="shared" si="2"/>
        <v>90.534251182337087</v>
      </c>
    </row>
    <row r="51" spans="1:10" s="18" customFormat="1" x14ac:dyDescent="0.2">
      <c r="A51" s="20" t="s">
        <v>30</v>
      </c>
      <c r="B51" s="19"/>
      <c r="C51" s="19"/>
      <c r="D51" s="19"/>
      <c r="E51" s="19"/>
      <c r="F51" s="34"/>
      <c r="G51" s="19"/>
      <c r="H51" s="41"/>
      <c r="I51" s="19"/>
      <c r="J51" s="34"/>
    </row>
    <row r="52" spans="1:10" s="26" customFormat="1" x14ac:dyDescent="0.2">
      <c r="A52" s="22" t="s">
        <v>29</v>
      </c>
      <c r="B52" s="25">
        <f>B53+B54+B55</f>
        <v>192417.9</v>
      </c>
      <c r="C52" s="25">
        <f>C53+C54+C55</f>
        <v>187186.2</v>
      </c>
      <c r="D52" s="41">
        <f t="shared" ref="D52:D111" si="10">C52/B52%</f>
        <v>97.281074162019237</v>
      </c>
      <c r="E52" s="25">
        <f>E53+E54+E55</f>
        <v>127318</v>
      </c>
      <c r="F52" s="41">
        <f t="shared" si="0"/>
        <v>68.016766193234332</v>
      </c>
      <c r="G52" s="25">
        <f>G53+G54+G55</f>
        <v>115908.7</v>
      </c>
      <c r="H52" s="41">
        <f t="shared" si="1"/>
        <v>91.038737649036264</v>
      </c>
      <c r="I52" s="25">
        <f>I53+I54+I55</f>
        <v>113392.8</v>
      </c>
      <c r="J52" s="41">
        <f t="shared" si="2"/>
        <v>97.829412287429676</v>
      </c>
    </row>
    <row r="53" spans="1:10" s="18" customFormat="1" x14ac:dyDescent="0.2">
      <c r="A53" s="20" t="s">
        <v>28</v>
      </c>
      <c r="B53" s="19">
        <v>129423.7</v>
      </c>
      <c r="C53" s="19">
        <v>127970.3</v>
      </c>
      <c r="D53" s="41">
        <f t="shared" si="10"/>
        <v>98.877021751039408</v>
      </c>
      <c r="E53" s="19">
        <v>127100</v>
      </c>
      <c r="F53" s="41">
        <f t="shared" si="0"/>
        <v>99.31992032526297</v>
      </c>
      <c r="G53" s="19">
        <v>115690.7</v>
      </c>
      <c r="H53" s="41">
        <f t="shared" si="1"/>
        <v>91.023367427222652</v>
      </c>
      <c r="I53" s="19">
        <v>113174.8</v>
      </c>
      <c r="J53" s="41">
        <f t="shared" si="2"/>
        <v>97.825322173692456</v>
      </c>
    </row>
    <row r="54" spans="1:10" s="18" customFormat="1" x14ac:dyDescent="0.2">
      <c r="A54" s="20" t="s">
        <v>27</v>
      </c>
      <c r="B54" s="19">
        <v>62994.2</v>
      </c>
      <c r="C54" s="19">
        <f>207.9+59008</f>
        <v>59215.9</v>
      </c>
      <c r="D54" s="41">
        <f t="shared" si="10"/>
        <v>94.002146229335395</v>
      </c>
      <c r="E54" s="19">
        <v>218</v>
      </c>
      <c r="F54" s="41">
        <f t="shared" si="0"/>
        <v>0.36814436663125949</v>
      </c>
      <c r="G54" s="19">
        <v>218</v>
      </c>
      <c r="H54" s="41">
        <f t="shared" si="1"/>
        <v>99.999999999999986</v>
      </c>
      <c r="I54" s="19">
        <v>218</v>
      </c>
      <c r="J54" s="41">
        <f t="shared" si="2"/>
        <v>99.999999999999986</v>
      </c>
    </row>
    <row r="55" spans="1:10" s="18" customFormat="1" x14ac:dyDescent="0.2">
      <c r="A55" s="20" t="s">
        <v>92</v>
      </c>
      <c r="B55" s="21"/>
      <c r="C55" s="19"/>
      <c r="D55" s="34"/>
      <c r="E55" s="21"/>
      <c r="F55" s="41"/>
      <c r="G55" s="21"/>
      <c r="H55" s="41"/>
      <c r="I55" s="21"/>
      <c r="J55" s="41"/>
    </row>
    <row r="56" spans="1:10" s="26" customFormat="1" x14ac:dyDescent="0.2">
      <c r="A56" s="22" t="s">
        <v>26</v>
      </c>
      <c r="B56" s="25">
        <f>B57+B58+B59+B60+B61+B62+B63+B64+B65+B66+B67+B68+B69+B70+B71+B72+B73+B74+B75+B76+B77+B78+B79+B80</f>
        <v>495267.26</v>
      </c>
      <c r="C56" s="25">
        <f>C57+C58+C59+C60+C61+C62+C63+C64+C65+C66+C67+C68+C69+C70+C71+C72+C73+C74+C75+C76+C77+C78+C79+C80</f>
        <v>566233.80000000005</v>
      </c>
      <c r="D56" s="41">
        <f t="shared" si="10"/>
        <v>114.32893827869826</v>
      </c>
      <c r="E56" s="25">
        <f>E57+E58+E59+E60+E61+E62+E63+E64+E65+E66+E67+E68+E69+E70+E71+E72+E73+E74+E75+E76+E77+E78+E79</f>
        <v>550603.69999999995</v>
      </c>
      <c r="F56" s="41">
        <f t="shared" si="0"/>
        <v>97.23963846736099</v>
      </c>
      <c r="G56" s="25">
        <f>G57+G58+G59+G60+G61+G62+G63+G64+G65+G66+G67+G68+G69+G70+G71+G72+G73+G74+G75+G76+G77+G78+G79</f>
        <v>449528.7</v>
      </c>
      <c r="H56" s="41">
        <f t="shared" si="1"/>
        <v>81.642876718772513</v>
      </c>
      <c r="I56" s="25">
        <f>I57+I58+I59+I60+I61+I62+I63+I64+I65+I66+I67+I68+I69+I70+I71+I72+I73+I74+I75+I76+I77+I78+I79</f>
        <v>392336.4</v>
      </c>
      <c r="J56" s="41">
        <f t="shared" si="2"/>
        <v>87.277275066085878</v>
      </c>
    </row>
    <row r="57" spans="1:10" s="18" customFormat="1" ht="47.25" x14ac:dyDescent="0.2">
      <c r="A57" s="20" t="s">
        <v>25</v>
      </c>
      <c r="B57" s="19">
        <v>918.1</v>
      </c>
      <c r="C57" s="19">
        <v>1005.7</v>
      </c>
      <c r="D57" s="41">
        <f t="shared" si="10"/>
        <v>109.54144428711469</v>
      </c>
      <c r="E57" s="19">
        <v>1223.2</v>
      </c>
      <c r="F57" s="41">
        <f t="shared" si="0"/>
        <v>121.62672765238142</v>
      </c>
      <c r="G57" s="19">
        <v>1280</v>
      </c>
      <c r="H57" s="41">
        <f t="shared" si="1"/>
        <v>104.64355788096795</v>
      </c>
      <c r="I57" s="19">
        <v>1328</v>
      </c>
      <c r="J57" s="41">
        <f t="shared" si="2"/>
        <v>103.75</v>
      </c>
    </row>
    <row r="58" spans="1:10" s="18" customFormat="1" ht="63" x14ac:dyDescent="0.2">
      <c r="A58" s="20" t="s">
        <v>24</v>
      </c>
      <c r="B58" s="19">
        <v>21.7</v>
      </c>
      <c r="C58" s="19">
        <v>196.5</v>
      </c>
      <c r="D58" s="41">
        <f t="shared" si="10"/>
        <v>905.52995391705065</v>
      </c>
      <c r="E58" s="19">
        <v>24</v>
      </c>
      <c r="F58" s="41">
        <f t="shared" si="0"/>
        <v>12.213740458015266</v>
      </c>
      <c r="G58" s="19">
        <v>21</v>
      </c>
      <c r="H58" s="41">
        <f t="shared" si="1"/>
        <v>87.5</v>
      </c>
      <c r="I58" s="19">
        <v>19.7</v>
      </c>
      <c r="J58" s="41">
        <f t="shared" si="2"/>
        <v>93.80952380952381</v>
      </c>
    </row>
    <row r="59" spans="1:10" s="18" customFormat="1" ht="94.5" x14ac:dyDescent="0.2">
      <c r="A59" s="20" t="s">
        <v>23</v>
      </c>
      <c r="B59" s="19">
        <v>30370.04</v>
      </c>
      <c r="C59" s="19">
        <v>0</v>
      </c>
      <c r="D59" s="41">
        <f t="shared" si="10"/>
        <v>0</v>
      </c>
      <c r="E59" s="19"/>
      <c r="F59" s="41"/>
      <c r="G59" s="19"/>
      <c r="H59" s="41"/>
      <c r="I59" s="19"/>
      <c r="J59" s="41"/>
    </row>
    <row r="60" spans="1:10" s="18" customFormat="1" ht="63" x14ac:dyDescent="0.2">
      <c r="A60" s="20" t="s">
        <v>22</v>
      </c>
      <c r="B60" s="19">
        <v>20435</v>
      </c>
      <c r="C60" s="19">
        <v>20378.7</v>
      </c>
      <c r="D60" s="41">
        <f t="shared" si="10"/>
        <v>99.72449229263519</v>
      </c>
      <c r="E60" s="19"/>
      <c r="F60" s="41"/>
      <c r="G60" s="19"/>
      <c r="H60" s="41"/>
      <c r="I60" s="19"/>
      <c r="J60" s="41"/>
    </row>
    <row r="61" spans="1:10" s="18" customFormat="1" ht="31.5" x14ac:dyDescent="0.2">
      <c r="A61" s="20" t="s">
        <v>77</v>
      </c>
      <c r="B61" s="19">
        <v>4542.2</v>
      </c>
      <c r="C61" s="19">
        <v>3689.3</v>
      </c>
      <c r="D61" s="41">
        <f t="shared" si="10"/>
        <v>81.222755492932947</v>
      </c>
      <c r="E61" s="19">
        <v>3710</v>
      </c>
      <c r="F61" s="41">
        <f t="shared" si="0"/>
        <v>100.561082048085</v>
      </c>
      <c r="G61" s="19">
        <v>3710</v>
      </c>
      <c r="H61" s="41">
        <f t="shared" si="1"/>
        <v>100</v>
      </c>
      <c r="I61" s="19">
        <v>3710</v>
      </c>
      <c r="J61" s="41">
        <f t="shared" si="2"/>
        <v>100</v>
      </c>
    </row>
    <row r="62" spans="1:10" s="18" customFormat="1" ht="31.5" x14ac:dyDescent="0.2">
      <c r="A62" s="20" t="s">
        <v>114</v>
      </c>
      <c r="B62" s="19">
        <v>198691.7</v>
      </c>
      <c r="C62" s="19">
        <v>230740.2</v>
      </c>
      <c r="D62" s="41">
        <f t="shared" si="10"/>
        <v>116.12976284364169</v>
      </c>
      <c r="E62" s="19">
        <v>280323</v>
      </c>
      <c r="F62" s="41">
        <f t="shared" si="0"/>
        <v>121.48858326377459</v>
      </c>
      <c r="G62" s="19">
        <v>253132</v>
      </c>
      <c r="H62" s="41">
        <f t="shared" si="1"/>
        <v>90.30011807807422</v>
      </c>
      <c r="I62" s="19">
        <v>228578</v>
      </c>
      <c r="J62" s="41">
        <f t="shared" si="2"/>
        <v>90.299922570042497</v>
      </c>
    </row>
    <row r="63" spans="1:10" s="18" customFormat="1" x14ac:dyDescent="0.2">
      <c r="A63" s="20" t="s">
        <v>78</v>
      </c>
      <c r="B63" s="19">
        <v>73396.2</v>
      </c>
      <c r="C63" s="19">
        <v>109757.4</v>
      </c>
      <c r="D63" s="41">
        <f t="shared" si="10"/>
        <v>149.54098441063707</v>
      </c>
      <c r="E63" s="19">
        <v>150027</v>
      </c>
      <c r="F63" s="41">
        <f t="shared" si="0"/>
        <v>136.68964461621724</v>
      </c>
      <c r="G63" s="19">
        <v>135474</v>
      </c>
      <c r="H63" s="41">
        <f t="shared" si="1"/>
        <v>90.299746045711771</v>
      </c>
      <c r="I63" s="19">
        <v>122333</v>
      </c>
      <c r="J63" s="41">
        <f t="shared" si="2"/>
        <v>90.299983760721616</v>
      </c>
    </row>
    <row r="64" spans="1:10" s="18" customFormat="1" ht="31.5" x14ac:dyDescent="0.2">
      <c r="A64" s="20" t="s">
        <v>79</v>
      </c>
      <c r="B64" s="19">
        <v>3133.3</v>
      </c>
      <c r="C64" s="19">
        <v>3107</v>
      </c>
      <c r="D64" s="41">
        <f t="shared" si="10"/>
        <v>99.160629368397537</v>
      </c>
      <c r="E64" s="19">
        <v>3273</v>
      </c>
      <c r="F64" s="41">
        <f t="shared" ref="F64:F131" si="11">E64/C64%</f>
        <v>105.34277438043128</v>
      </c>
      <c r="G64" s="19">
        <v>3273</v>
      </c>
      <c r="H64" s="41">
        <f t="shared" ref="H64:J131" si="12">G64/E64%</f>
        <v>100.00000000000001</v>
      </c>
      <c r="I64" s="19">
        <v>3273</v>
      </c>
      <c r="J64" s="41">
        <f t="shared" ref="J64:J131" si="13">I64/G64%</f>
        <v>100.00000000000001</v>
      </c>
    </row>
    <row r="65" spans="1:10" s="18" customFormat="1" ht="31.5" x14ac:dyDescent="0.2">
      <c r="A65" s="20" t="s">
        <v>80</v>
      </c>
      <c r="B65" s="19">
        <v>6884.5</v>
      </c>
      <c r="C65" s="19">
        <v>3318.2</v>
      </c>
      <c r="D65" s="41">
        <f t="shared" si="10"/>
        <v>48.198126225579195</v>
      </c>
      <c r="E65" s="19">
        <v>2437</v>
      </c>
      <c r="F65" s="41">
        <f t="shared" si="11"/>
        <v>73.443433186667477</v>
      </c>
      <c r="G65" s="19">
        <v>2437</v>
      </c>
      <c r="H65" s="41">
        <f t="shared" si="12"/>
        <v>100</v>
      </c>
      <c r="I65" s="19">
        <v>2437</v>
      </c>
      <c r="J65" s="41">
        <f t="shared" si="13"/>
        <v>100</v>
      </c>
    </row>
    <row r="66" spans="1:10" s="18" customFormat="1" ht="78.75" x14ac:dyDescent="0.2">
      <c r="A66" s="20" t="s">
        <v>81</v>
      </c>
      <c r="B66" s="19">
        <v>6294</v>
      </c>
      <c r="C66" s="19">
        <v>6925.5</v>
      </c>
      <c r="D66" s="41">
        <f t="shared" si="10"/>
        <v>110.03336510962822</v>
      </c>
      <c r="E66" s="19">
        <v>7859</v>
      </c>
      <c r="F66" s="41">
        <f t="shared" si="11"/>
        <v>113.47917117897626</v>
      </c>
      <c r="G66" s="19">
        <v>7466</v>
      </c>
      <c r="H66" s="41">
        <f t="shared" si="12"/>
        <v>94.999363786741313</v>
      </c>
      <c r="I66" s="19">
        <v>7093</v>
      </c>
      <c r="J66" s="41">
        <f t="shared" si="13"/>
        <v>95.00401821591214</v>
      </c>
    </row>
    <row r="67" spans="1:10" s="18" customFormat="1" ht="47.25" x14ac:dyDescent="0.2">
      <c r="A67" s="20" t="s">
        <v>82</v>
      </c>
      <c r="B67" s="19">
        <v>7</v>
      </c>
      <c r="C67" s="19">
        <v>7</v>
      </c>
      <c r="D67" s="41">
        <f t="shared" si="10"/>
        <v>99.999999999999986</v>
      </c>
      <c r="E67" s="19">
        <v>7</v>
      </c>
      <c r="F67" s="41">
        <f t="shared" si="11"/>
        <v>99.999999999999986</v>
      </c>
      <c r="G67" s="19">
        <v>7</v>
      </c>
      <c r="H67" s="41">
        <f t="shared" si="12"/>
        <v>99.999999999999986</v>
      </c>
      <c r="I67" s="19">
        <v>7</v>
      </c>
      <c r="J67" s="41">
        <f t="shared" si="13"/>
        <v>99.999999999999986</v>
      </c>
    </row>
    <row r="68" spans="1:10" s="18" customFormat="1" ht="63" x14ac:dyDescent="0.2">
      <c r="A68" s="20" t="s">
        <v>83</v>
      </c>
      <c r="B68" s="19">
        <v>4775.8999999999996</v>
      </c>
      <c r="C68" s="19">
        <v>5500.3</v>
      </c>
      <c r="D68" s="41">
        <f t="shared" si="10"/>
        <v>115.16782177181267</v>
      </c>
      <c r="E68" s="19">
        <v>3453</v>
      </c>
      <c r="F68" s="41">
        <f t="shared" si="11"/>
        <v>62.778393905786956</v>
      </c>
      <c r="G68" s="19">
        <v>3453</v>
      </c>
      <c r="H68" s="41">
        <f t="shared" si="12"/>
        <v>100</v>
      </c>
      <c r="I68" s="19">
        <v>3453</v>
      </c>
      <c r="J68" s="41">
        <f t="shared" si="13"/>
        <v>100</v>
      </c>
    </row>
    <row r="69" spans="1:10" s="18" customFormat="1" ht="63" x14ac:dyDescent="0.2">
      <c r="A69" s="20" t="s">
        <v>124</v>
      </c>
      <c r="B69" s="19">
        <v>456</v>
      </c>
      <c r="C69" s="19">
        <v>481.2</v>
      </c>
      <c r="D69" s="41">
        <f t="shared" si="10"/>
        <v>105.52631578947368</v>
      </c>
      <c r="E69" s="19">
        <v>572</v>
      </c>
      <c r="F69" s="41">
        <f t="shared" si="11"/>
        <v>118.86949293433084</v>
      </c>
      <c r="G69" s="19">
        <v>572</v>
      </c>
      <c r="H69" s="41">
        <f t="shared" si="12"/>
        <v>100</v>
      </c>
      <c r="I69" s="19">
        <v>572</v>
      </c>
      <c r="J69" s="41">
        <f t="shared" si="13"/>
        <v>100</v>
      </c>
    </row>
    <row r="70" spans="1:10" s="18" customFormat="1" ht="31.5" x14ac:dyDescent="0.2">
      <c r="A70" s="20" t="s">
        <v>84</v>
      </c>
      <c r="B70" s="19">
        <v>491.4</v>
      </c>
      <c r="C70" s="19">
        <v>495.9</v>
      </c>
      <c r="D70" s="41">
        <f t="shared" si="10"/>
        <v>100.91575091575092</v>
      </c>
      <c r="E70" s="19">
        <v>640</v>
      </c>
      <c r="F70" s="41">
        <f t="shared" si="11"/>
        <v>129.05827787860457</v>
      </c>
      <c r="G70" s="19">
        <v>640</v>
      </c>
      <c r="H70" s="41">
        <f t="shared" si="12"/>
        <v>100</v>
      </c>
      <c r="I70" s="19">
        <v>640</v>
      </c>
      <c r="J70" s="41">
        <f t="shared" si="13"/>
        <v>100</v>
      </c>
    </row>
    <row r="71" spans="1:10" s="18" customFormat="1" ht="47.25" x14ac:dyDescent="0.2">
      <c r="A71" s="20" t="s">
        <v>85</v>
      </c>
      <c r="B71" s="19">
        <v>721.9</v>
      </c>
      <c r="C71" s="19">
        <v>729.1</v>
      </c>
      <c r="D71" s="41">
        <f t="shared" si="10"/>
        <v>100.99736805651753</v>
      </c>
      <c r="E71" s="19">
        <v>686</v>
      </c>
      <c r="F71" s="41">
        <f t="shared" si="11"/>
        <v>94.088602386503908</v>
      </c>
      <c r="G71" s="19">
        <v>686</v>
      </c>
      <c r="H71" s="41">
        <f t="shared" si="12"/>
        <v>100</v>
      </c>
      <c r="I71" s="19">
        <v>686</v>
      </c>
      <c r="J71" s="41">
        <f t="shared" si="13"/>
        <v>100</v>
      </c>
    </row>
    <row r="72" spans="1:10" s="18" customFormat="1" ht="31.5" x14ac:dyDescent="0.2">
      <c r="A72" s="20" t="s">
        <v>86</v>
      </c>
      <c r="B72" s="19">
        <v>5800</v>
      </c>
      <c r="C72" s="19">
        <v>3063.9</v>
      </c>
      <c r="D72" s="41">
        <f t="shared" si="10"/>
        <v>52.82586206896552</v>
      </c>
      <c r="E72" s="19">
        <v>3347</v>
      </c>
      <c r="F72" s="41">
        <f t="shared" si="11"/>
        <v>109.23985769770555</v>
      </c>
      <c r="G72" s="19">
        <v>3347</v>
      </c>
      <c r="H72" s="41">
        <f t="shared" si="12"/>
        <v>100</v>
      </c>
      <c r="I72" s="19">
        <v>3347</v>
      </c>
      <c r="J72" s="41">
        <f t="shared" si="13"/>
        <v>100</v>
      </c>
    </row>
    <row r="73" spans="1:10" s="18" customFormat="1" ht="31.5" x14ac:dyDescent="0.2">
      <c r="A73" s="20" t="s">
        <v>87</v>
      </c>
      <c r="B73" s="19">
        <v>141.69999999999999</v>
      </c>
      <c r="C73" s="19">
        <v>179.2</v>
      </c>
      <c r="D73" s="41">
        <f t="shared" si="10"/>
        <v>126.46436132674665</v>
      </c>
      <c r="E73" s="19">
        <v>227</v>
      </c>
      <c r="F73" s="41">
        <f t="shared" si="11"/>
        <v>126.67410714285715</v>
      </c>
      <c r="G73" s="19">
        <v>227</v>
      </c>
      <c r="H73" s="41">
        <f t="shared" si="12"/>
        <v>100</v>
      </c>
      <c r="I73" s="19">
        <v>227</v>
      </c>
      <c r="J73" s="41">
        <f t="shared" si="13"/>
        <v>100</v>
      </c>
    </row>
    <row r="74" spans="1:10" s="18" customFormat="1" ht="47.25" x14ac:dyDescent="0.2">
      <c r="A74" s="20" t="s">
        <v>88</v>
      </c>
      <c r="B74" s="19">
        <v>1319</v>
      </c>
      <c r="C74" s="19">
        <v>1393.8</v>
      </c>
      <c r="D74" s="41">
        <f t="shared" si="10"/>
        <v>105.67096285064443</v>
      </c>
      <c r="E74" s="19">
        <v>1232.5</v>
      </c>
      <c r="F74" s="41">
        <f t="shared" si="11"/>
        <v>88.427320992968873</v>
      </c>
      <c r="G74" s="19">
        <v>1232.5</v>
      </c>
      <c r="H74" s="41">
        <f t="shared" si="12"/>
        <v>100</v>
      </c>
      <c r="I74" s="19">
        <v>1232.5</v>
      </c>
      <c r="J74" s="41">
        <f t="shared" si="13"/>
        <v>100</v>
      </c>
    </row>
    <row r="75" spans="1:10" s="18" customFormat="1" ht="31.5" x14ac:dyDescent="0.2">
      <c r="A75" s="20" t="s">
        <v>93</v>
      </c>
      <c r="B75" s="19">
        <v>0</v>
      </c>
      <c r="C75" s="19">
        <v>0</v>
      </c>
      <c r="D75" s="41"/>
      <c r="E75" s="19"/>
      <c r="F75" s="41"/>
      <c r="G75" s="19"/>
      <c r="H75" s="41"/>
      <c r="I75" s="19"/>
      <c r="J75" s="41"/>
    </row>
    <row r="76" spans="1:10" s="18" customFormat="1" x14ac:dyDescent="0.2">
      <c r="A76" s="43" t="s">
        <v>105</v>
      </c>
      <c r="B76" s="19">
        <v>1956.1</v>
      </c>
      <c r="C76" s="19">
        <v>2767</v>
      </c>
      <c r="D76" s="41">
        <f t="shared" si="10"/>
        <v>141.45493584172587</v>
      </c>
      <c r="E76" s="19">
        <v>3546</v>
      </c>
      <c r="F76" s="41">
        <f t="shared" si="11"/>
        <v>128.15323455005421</v>
      </c>
      <c r="G76" s="19">
        <v>3546</v>
      </c>
      <c r="H76" s="41">
        <f t="shared" si="12"/>
        <v>100</v>
      </c>
      <c r="I76" s="19">
        <v>3546</v>
      </c>
      <c r="J76" s="41">
        <f t="shared" si="13"/>
        <v>100</v>
      </c>
    </row>
    <row r="77" spans="1:10" s="18" customFormat="1" ht="47.25" x14ac:dyDescent="0.2">
      <c r="A77" s="44" t="s">
        <v>106</v>
      </c>
      <c r="B77" s="19">
        <v>73.5</v>
      </c>
      <c r="C77" s="19">
        <v>113.7</v>
      </c>
      <c r="D77" s="41">
        <f t="shared" si="10"/>
        <v>154.69387755102042</v>
      </c>
      <c r="E77" s="19">
        <v>82</v>
      </c>
      <c r="F77" s="41">
        <f t="shared" si="11"/>
        <v>72.119613016710645</v>
      </c>
      <c r="G77" s="19">
        <v>82</v>
      </c>
      <c r="H77" s="41">
        <f t="shared" si="12"/>
        <v>100</v>
      </c>
      <c r="I77" s="19">
        <v>82</v>
      </c>
      <c r="J77" s="41">
        <f t="shared" si="13"/>
        <v>100</v>
      </c>
    </row>
    <row r="78" spans="1:10" s="18" customFormat="1" ht="47.25" x14ac:dyDescent="0.2">
      <c r="A78" s="44" t="s">
        <v>107</v>
      </c>
      <c r="B78" s="19">
        <v>25430.1</v>
      </c>
      <c r="C78" s="19">
        <v>46790.8</v>
      </c>
      <c r="D78" s="41">
        <f t="shared" si="10"/>
        <v>183.99770350883404</v>
      </c>
      <c r="E78" s="19">
        <v>47278</v>
      </c>
      <c r="F78" s="41">
        <f t="shared" si="11"/>
        <v>101.0412303273293</v>
      </c>
      <c r="G78" s="19">
        <v>28943.200000000001</v>
      </c>
      <c r="H78" s="41">
        <f t="shared" si="12"/>
        <v>61.219171707771061</v>
      </c>
      <c r="I78" s="19">
        <v>9772.2000000000007</v>
      </c>
      <c r="J78" s="41">
        <f t="shared" si="13"/>
        <v>33.763371016335441</v>
      </c>
    </row>
    <row r="79" spans="1:10" s="18" customFormat="1" ht="47.25" x14ac:dyDescent="0.2">
      <c r="A79" s="44" t="s">
        <v>108</v>
      </c>
      <c r="B79" s="19">
        <v>109257</v>
      </c>
      <c r="C79" s="19">
        <v>125593.4</v>
      </c>
      <c r="D79" s="41">
        <f t="shared" si="10"/>
        <v>114.95226850453518</v>
      </c>
      <c r="E79" s="19">
        <v>40657</v>
      </c>
      <c r="F79" s="41">
        <f t="shared" si="11"/>
        <v>32.37192400237592</v>
      </c>
      <c r="G79" s="19">
        <v>0</v>
      </c>
      <c r="H79" s="41">
        <f t="shared" si="12"/>
        <v>0</v>
      </c>
      <c r="I79" s="19">
        <v>0</v>
      </c>
      <c r="J79" s="41" t="e">
        <f t="shared" si="13"/>
        <v>#DIV/0!</v>
      </c>
    </row>
    <row r="80" spans="1:10" s="18" customFormat="1" ht="47.25" x14ac:dyDescent="0.2">
      <c r="A80" s="43" t="s">
        <v>109</v>
      </c>
      <c r="B80" s="19">
        <v>150.91999999999999</v>
      </c>
      <c r="C80" s="19">
        <v>0</v>
      </c>
      <c r="D80" s="41">
        <f t="shared" si="10"/>
        <v>0</v>
      </c>
      <c r="E80" s="19"/>
      <c r="F80" s="41"/>
      <c r="G80" s="19"/>
      <c r="H80" s="41"/>
      <c r="I80" s="19"/>
      <c r="J80" s="41"/>
    </row>
    <row r="81" spans="1:10" s="18" customFormat="1" x14ac:dyDescent="0.2">
      <c r="A81" s="22" t="s">
        <v>21</v>
      </c>
      <c r="B81" s="25">
        <f>B82+B83+B84+B85+B86+B87+B88+B89+B90+B91+B97+B92+B93+B94+B95+B98+B99+B96</f>
        <v>71903.5</v>
      </c>
      <c r="C81" s="25">
        <f>C82+C83+C84+C85+C86+C87+C88+C89+C90+C91+C97+C92+C93+C94+C95+C98+C99+C100</f>
        <v>41119.100000000006</v>
      </c>
      <c r="D81" s="41">
        <f t="shared" si="10"/>
        <v>57.186506915518727</v>
      </c>
      <c r="E81" s="25">
        <f>E82+E83+E84+E85+E86+E87+E88+E89+E90+E91+E97+E92+E93+E94+E95+E98+E99+E100+E101+E102</f>
        <v>52994.400000000001</v>
      </c>
      <c r="F81" s="41">
        <f t="shared" si="11"/>
        <v>128.88025272926691</v>
      </c>
      <c r="G81" s="25">
        <f>G82+G83+G84+G85+G86+G87+G88+G89+G90+G91+G97+G92+G93+G94+G95+G98+G99+G100+G101+G102</f>
        <v>52994.2</v>
      </c>
      <c r="H81" s="41">
        <f t="shared" si="12"/>
        <v>99.999622601633376</v>
      </c>
      <c r="I81" s="25">
        <f>I82+I83+I84+I85+I86+I87+I88+I89+I90+I91+I97+I92+I93+I94+I95+I98+I99+I100+I101+I102</f>
        <v>52301.4</v>
      </c>
      <c r="J81" s="41">
        <f t="shared" si="13"/>
        <v>98.692687124251336</v>
      </c>
    </row>
    <row r="82" spans="1:10" s="18" customFormat="1" ht="47.25" x14ac:dyDescent="0.2">
      <c r="A82" s="20" t="s">
        <v>89</v>
      </c>
      <c r="B82" s="24">
        <v>17284.150000000001</v>
      </c>
      <c r="C82" s="24">
        <v>14690.5</v>
      </c>
      <c r="D82" s="41">
        <f t="shared" si="10"/>
        <v>84.994055247148381</v>
      </c>
      <c r="E82" s="24">
        <v>18833</v>
      </c>
      <c r="F82" s="41">
        <f t="shared" si="11"/>
        <v>128.19849562642523</v>
      </c>
      <c r="G82" s="24">
        <v>18833</v>
      </c>
      <c r="H82" s="41">
        <f t="shared" si="12"/>
        <v>100</v>
      </c>
      <c r="I82" s="24">
        <v>18833</v>
      </c>
      <c r="J82" s="41">
        <f t="shared" si="13"/>
        <v>100</v>
      </c>
    </row>
    <row r="83" spans="1:10" s="18" customFormat="1" ht="31.5" x14ac:dyDescent="0.2">
      <c r="A83" s="20" t="s">
        <v>90</v>
      </c>
      <c r="B83" s="24">
        <v>4824.1000000000004</v>
      </c>
      <c r="C83" s="24">
        <v>5483.2</v>
      </c>
      <c r="D83" s="41">
        <f t="shared" si="10"/>
        <v>113.66265210090999</v>
      </c>
      <c r="E83" s="24">
        <v>6948</v>
      </c>
      <c r="F83" s="41">
        <f t="shared" si="11"/>
        <v>126.71432740005835</v>
      </c>
      <c r="G83" s="24">
        <v>6948</v>
      </c>
      <c r="H83" s="41">
        <f t="shared" si="12"/>
        <v>100</v>
      </c>
      <c r="I83" s="24">
        <v>6948</v>
      </c>
      <c r="J83" s="41">
        <f t="shared" si="13"/>
        <v>100</v>
      </c>
    </row>
    <row r="84" spans="1:10" s="18" customFormat="1" ht="47.25" x14ac:dyDescent="0.2">
      <c r="A84" s="20" t="s">
        <v>91</v>
      </c>
      <c r="B84" s="19">
        <v>7972.5</v>
      </c>
      <c r="C84" s="19">
        <v>0</v>
      </c>
      <c r="D84" s="41">
        <f t="shared" si="10"/>
        <v>0</v>
      </c>
      <c r="E84" s="19"/>
      <c r="F84" s="41"/>
      <c r="G84" s="19"/>
      <c r="H84" s="41"/>
      <c r="I84" s="19"/>
      <c r="J84" s="41"/>
    </row>
    <row r="85" spans="1:10" s="18" customFormat="1" ht="31.5" x14ac:dyDescent="0.2">
      <c r="A85" s="20" t="s">
        <v>126</v>
      </c>
      <c r="B85" s="19"/>
      <c r="C85" s="19">
        <v>1505.8</v>
      </c>
      <c r="D85" s="41"/>
      <c r="E85" s="19">
        <v>1506</v>
      </c>
      <c r="F85" s="41">
        <f t="shared" si="11"/>
        <v>100.01328197635809</v>
      </c>
      <c r="G85" s="19">
        <v>1506</v>
      </c>
      <c r="H85" s="41">
        <f t="shared" si="12"/>
        <v>100</v>
      </c>
      <c r="I85" s="19">
        <v>1506</v>
      </c>
      <c r="J85" s="41">
        <f t="shared" si="13"/>
        <v>100</v>
      </c>
    </row>
    <row r="86" spans="1:10" s="18" customFormat="1" ht="47.25" x14ac:dyDescent="0.2">
      <c r="A86" s="23" t="s">
        <v>20</v>
      </c>
      <c r="B86" s="19">
        <v>5457.4</v>
      </c>
      <c r="C86" s="19">
        <v>7297.3</v>
      </c>
      <c r="D86" s="41">
        <f t="shared" si="10"/>
        <v>133.71385641514274</v>
      </c>
      <c r="E86" s="19">
        <v>7879.4</v>
      </c>
      <c r="F86" s="41">
        <f t="shared" si="11"/>
        <v>107.97692297151001</v>
      </c>
      <c r="G86" s="19">
        <v>7879.4</v>
      </c>
      <c r="H86" s="41">
        <f t="shared" si="12"/>
        <v>100</v>
      </c>
      <c r="I86" s="19">
        <v>7879.4</v>
      </c>
      <c r="J86" s="41">
        <f t="shared" si="13"/>
        <v>100</v>
      </c>
    </row>
    <row r="87" spans="1:10" s="18" customFormat="1" ht="31.5" x14ac:dyDescent="0.2">
      <c r="A87" s="23" t="s">
        <v>123</v>
      </c>
      <c r="B87" s="19">
        <v>1280.0999999999999</v>
      </c>
      <c r="C87" s="19"/>
      <c r="D87" s="41"/>
      <c r="E87" s="19"/>
      <c r="F87" s="41"/>
      <c r="G87" s="19"/>
      <c r="H87" s="41"/>
      <c r="I87" s="19"/>
      <c r="J87" s="41"/>
    </row>
    <row r="88" spans="1:10" s="18" customFormat="1" ht="31.5" x14ac:dyDescent="0.2">
      <c r="A88" s="23" t="s">
        <v>19</v>
      </c>
      <c r="B88" s="19">
        <v>50.5</v>
      </c>
      <c r="C88" s="19">
        <v>0</v>
      </c>
      <c r="D88" s="41">
        <f t="shared" si="10"/>
        <v>0</v>
      </c>
      <c r="E88" s="19"/>
      <c r="F88" s="41"/>
      <c r="G88" s="19"/>
      <c r="H88" s="41"/>
      <c r="I88" s="19"/>
      <c r="J88" s="41"/>
    </row>
    <row r="89" spans="1:10" s="18" customFormat="1" ht="31.5" x14ac:dyDescent="0.2">
      <c r="A89" s="23" t="s">
        <v>125</v>
      </c>
      <c r="B89" s="19"/>
      <c r="C89" s="19">
        <v>0</v>
      </c>
      <c r="D89" s="41"/>
      <c r="E89" s="19">
        <v>2000</v>
      </c>
      <c r="F89" s="41"/>
      <c r="G89" s="19">
        <v>2000</v>
      </c>
      <c r="H89" s="41">
        <f t="shared" si="12"/>
        <v>100</v>
      </c>
      <c r="I89" s="19">
        <v>2000</v>
      </c>
      <c r="J89" s="41">
        <f t="shared" si="13"/>
        <v>100</v>
      </c>
    </row>
    <row r="90" spans="1:10" s="18" customFormat="1" ht="31.5" x14ac:dyDescent="0.2">
      <c r="A90" s="42" t="s">
        <v>98</v>
      </c>
      <c r="B90" s="19">
        <v>1212.0999999999999</v>
      </c>
      <c r="C90" s="19">
        <v>1010</v>
      </c>
      <c r="D90" s="41">
        <f t="shared" si="10"/>
        <v>83.326458213018739</v>
      </c>
      <c r="E90" s="19">
        <v>21</v>
      </c>
      <c r="F90" s="41">
        <f t="shared" si="11"/>
        <v>2.0792079207920793</v>
      </c>
      <c r="G90" s="19">
        <v>21</v>
      </c>
      <c r="H90" s="41">
        <f t="shared" si="12"/>
        <v>100</v>
      </c>
      <c r="I90" s="19">
        <v>21</v>
      </c>
      <c r="J90" s="41">
        <f t="shared" si="13"/>
        <v>100</v>
      </c>
    </row>
    <row r="91" spans="1:10" s="18" customFormat="1" ht="31.5" x14ac:dyDescent="0.2">
      <c r="A91" s="23" t="s">
        <v>94</v>
      </c>
      <c r="B91" s="19">
        <v>1963.7</v>
      </c>
      <c r="C91" s="19">
        <v>0</v>
      </c>
      <c r="D91" s="41">
        <f t="shared" si="10"/>
        <v>0</v>
      </c>
      <c r="E91" s="19"/>
      <c r="F91" s="41"/>
      <c r="G91" s="19"/>
      <c r="H91" s="41"/>
      <c r="I91" s="19"/>
      <c r="J91" s="41"/>
    </row>
    <row r="92" spans="1:10" s="18" customFormat="1" x14ac:dyDescent="0.2">
      <c r="A92" s="23" t="s">
        <v>101</v>
      </c>
      <c r="B92" s="19">
        <v>10337.5</v>
      </c>
      <c r="C92" s="19">
        <v>10636</v>
      </c>
      <c r="D92" s="41">
        <f t="shared" si="10"/>
        <v>102.8875453446191</v>
      </c>
      <c r="E92" s="19">
        <v>9954</v>
      </c>
      <c r="F92" s="41">
        <f t="shared" si="11"/>
        <v>93.587814968033101</v>
      </c>
      <c r="G92" s="19">
        <v>9953.7999999999993</v>
      </c>
      <c r="H92" s="41">
        <f t="shared" si="12"/>
        <v>99.997990757484416</v>
      </c>
      <c r="I92" s="19">
        <v>9261</v>
      </c>
      <c r="J92" s="41">
        <f t="shared" si="12"/>
        <v>93.039844079647978</v>
      </c>
    </row>
    <row r="93" spans="1:10" s="18" customFormat="1" x14ac:dyDescent="0.2">
      <c r="A93" s="23" t="s">
        <v>102</v>
      </c>
      <c r="B93" s="19">
        <v>3710.6</v>
      </c>
      <c r="C93" s="19">
        <v>0</v>
      </c>
      <c r="D93" s="41">
        <f t="shared" si="10"/>
        <v>0</v>
      </c>
      <c r="E93" s="19"/>
      <c r="F93" s="41"/>
      <c r="G93" s="19"/>
      <c r="H93" s="41"/>
      <c r="I93" s="19"/>
      <c r="J93" s="41"/>
    </row>
    <row r="94" spans="1:10" s="18" customFormat="1" x14ac:dyDescent="0.2">
      <c r="A94" s="23" t="s">
        <v>103</v>
      </c>
      <c r="B94" s="19">
        <v>3297.4</v>
      </c>
      <c r="C94" s="19">
        <v>0</v>
      </c>
      <c r="D94" s="41">
        <f t="shared" si="10"/>
        <v>0</v>
      </c>
      <c r="E94" s="19"/>
      <c r="F94" s="41"/>
      <c r="G94" s="19"/>
      <c r="H94" s="41"/>
      <c r="I94" s="19"/>
      <c r="J94" s="41"/>
    </row>
    <row r="95" spans="1:10" s="18" customFormat="1" x14ac:dyDescent="0.2">
      <c r="A95" s="23" t="s">
        <v>104</v>
      </c>
      <c r="B95" s="19">
        <v>2310</v>
      </c>
      <c r="C95" s="19">
        <v>0</v>
      </c>
      <c r="D95" s="41">
        <f t="shared" si="10"/>
        <v>0</v>
      </c>
      <c r="E95" s="19"/>
      <c r="F95" s="41"/>
      <c r="G95" s="19"/>
      <c r="H95" s="41"/>
      <c r="I95" s="19"/>
      <c r="J95" s="41"/>
    </row>
    <row r="96" spans="1:10" s="18" customFormat="1" x14ac:dyDescent="0.2">
      <c r="A96" s="23" t="s">
        <v>111</v>
      </c>
      <c r="B96" s="19">
        <v>9798</v>
      </c>
      <c r="C96" s="19">
        <v>0</v>
      </c>
      <c r="D96" s="41">
        <f t="shared" si="10"/>
        <v>0</v>
      </c>
      <c r="E96" s="19"/>
      <c r="F96" s="41"/>
      <c r="G96" s="19"/>
      <c r="H96" s="41"/>
      <c r="I96" s="19"/>
      <c r="J96" s="41"/>
    </row>
    <row r="97" spans="1:10" s="18" customFormat="1" ht="31.5" x14ac:dyDescent="0.2">
      <c r="A97" s="43" t="s">
        <v>99</v>
      </c>
      <c r="B97" s="19">
        <v>0</v>
      </c>
      <c r="C97" s="19"/>
      <c r="D97" s="41"/>
      <c r="E97" s="19"/>
      <c r="F97" s="41"/>
      <c r="G97" s="19"/>
      <c r="H97" s="41"/>
      <c r="I97" s="19"/>
      <c r="J97" s="41"/>
    </row>
    <row r="98" spans="1:10" s="18" customFormat="1" x14ac:dyDescent="0.2">
      <c r="A98" s="43" t="s">
        <v>115</v>
      </c>
      <c r="B98" s="19">
        <v>2000</v>
      </c>
      <c r="C98" s="19">
        <v>0</v>
      </c>
      <c r="D98" s="41">
        <f t="shared" si="10"/>
        <v>0</v>
      </c>
      <c r="E98" s="19"/>
      <c r="F98" s="41"/>
      <c r="G98" s="19"/>
      <c r="H98" s="41"/>
      <c r="I98" s="19"/>
      <c r="J98" s="41"/>
    </row>
    <row r="99" spans="1:10" s="18" customFormat="1" x14ac:dyDescent="0.2">
      <c r="A99" s="43" t="s">
        <v>117</v>
      </c>
      <c r="B99" s="19">
        <v>405.45</v>
      </c>
      <c r="C99" s="19">
        <v>496.3</v>
      </c>
      <c r="D99" s="41">
        <f t="shared" si="10"/>
        <v>122.40720187446048</v>
      </c>
      <c r="E99" s="19"/>
      <c r="F99" s="41"/>
      <c r="G99" s="19"/>
      <c r="H99" s="41"/>
      <c r="I99" s="19"/>
      <c r="J99" s="41"/>
    </row>
    <row r="100" spans="1:10" s="18" customFormat="1" ht="31.5" x14ac:dyDescent="0.2">
      <c r="A100" s="43" t="s">
        <v>129</v>
      </c>
      <c r="B100" s="19"/>
      <c r="C100" s="19"/>
      <c r="D100" s="41"/>
      <c r="E100" s="19">
        <v>703</v>
      </c>
      <c r="F100" s="41"/>
      <c r="G100" s="19">
        <v>703</v>
      </c>
      <c r="H100" s="41">
        <f t="shared" si="12"/>
        <v>100</v>
      </c>
      <c r="I100" s="19">
        <v>703</v>
      </c>
      <c r="J100" s="41">
        <f t="shared" si="12"/>
        <v>100</v>
      </c>
    </row>
    <row r="101" spans="1:10" s="18" customFormat="1" x14ac:dyDescent="0.2">
      <c r="A101" s="43" t="s">
        <v>130</v>
      </c>
      <c r="B101" s="19"/>
      <c r="C101" s="19"/>
      <c r="D101" s="41"/>
      <c r="E101" s="19">
        <v>3750</v>
      </c>
      <c r="F101" s="41"/>
      <c r="G101" s="19">
        <v>3750</v>
      </c>
      <c r="H101" s="41">
        <f t="shared" si="12"/>
        <v>100</v>
      </c>
      <c r="I101" s="19">
        <v>3750</v>
      </c>
      <c r="J101" s="41">
        <f t="shared" si="12"/>
        <v>100</v>
      </c>
    </row>
    <row r="102" spans="1:10" s="18" customFormat="1" ht="31.5" x14ac:dyDescent="0.2">
      <c r="A102" s="43" t="s">
        <v>131</v>
      </c>
      <c r="B102" s="19"/>
      <c r="C102" s="19"/>
      <c r="D102" s="41"/>
      <c r="E102" s="19">
        <v>1400</v>
      </c>
      <c r="F102" s="41"/>
      <c r="G102" s="19">
        <v>1400</v>
      </c>
      <c r="H102" s="41">
        <f t="shared" si="12"/>
        <v>100</v>
      </c>
      <c r="I102" s="19">
        <v>1400</v>
      </c>
      <c r="J102" s="41">
        <f t="shared" si="12"/>
        <v>100</v>
      </c>
    </row>
    <row r="103" spans="1:10" s="18" customFormat="1" x14ac:dyDescent="0.2">
      <c r="A103" s="22" t="s">
        <v>18</v>
      </c>
      <c r="B103" s="21">
        <f>B104+B105+B106+B107</f>
        <v>29711.100000000002</v>
      </c>
      <c r="C103" s="21">
        <f>C104+C105+C106+C107+C108</f>
        <v>22341.55</v>
      </c>
      <c r="D103" s="47">
        <f t="shared" si="10"/>
        <v>75.195970529532715</v>
      </c>
      <c r="E103" s="21">
        <f>E104+E105+E106+E107</f>
        <v>19567</v>
      </c>
      <c r="F103" s="47">
        <f t="shared" si="11"/>
        <v>87.581210793342464</v>
      </c>
      <c r="G103" s="21">
        <f>G104+G105+G106+G107</f>
        <v>19669</v>
      </c>
      <c r="H103" s="47">
        <f t="shared" si="12"/>
        <v>100.5212858384014</v>
      </c>
      <c r="I103" s="21">
        <f>I104+I105+I106+I107</f>
        <v>19669</v>
      </c>
      <c r="J103" s="47">
        <f t="shared" si="13"/>
        <v>100</v>
      </c>
    </row>
    <row r="104" spans="1:10" s="15" customFormat="1" ht="63" x14ac:dyDescent="0.25">
      <c r="A104" s="45" t="s">
        <v>110</v>
      </c>
      <c r="B104" s="19">
        <v>15677.6</v>
      </c>
      <c r="C104" s="19">
        <v>16791.7</v>
      </c>
      <c r="D104" s="41">
        <f t="shared" si="10"/>
        <v>107.10631729346328</v>
      </c>
      <c r="E104" s="19">
        <v>16327</v>
      </c>
      <c r="F104" s="41">
        <f t="shared" si="11"/>
        <v>97.232561324940292</v>
      </c>
      <c r="G104" s="19">
        <v>16429</v>
      </c>
      <c r="H104" s="41">
        <f t="shared" si="12"/>
        <v>100.62473203895388</v>
      </c>
      <c r="I104" s="19">
        <v>16429</v>
      </c>
      <c r="J104" s="41">
        <f t="shared" si="13"/>
        <v>100</v>
      </c>
    </row>
    <row r="105" spans="1:10" s="15" customFormat="1" ht="31.5" x14ac:dyDescent="0.25">
      <c r="A105" s="45" t="s">
        <v>116</v>
      </c>
      <c r="B105" s="19">
        <v>8555.2999999999993</v>
      </c>
      <c r="C105" s="19"/>
      <c r="D105" s="41">
        <f t="shared" si="10"/>
        <v>0</v>
      </c>
      <c r="E105" s="16"/>
      <c r="F105" s="41"/>
      <c r="G105" s="16"/>
      <c r="H105" s="41"/>
      <c r="I105" s="16"/>
      <c r="J105" s="41"/>
    </row>
    <row r="106" spans="1:10" s="15" customFormat="1" ht="31.5" x14ac:dyDescent="0.25">
      <c r="A106" s="45" t="s">
        <v>127</v>
      </c>
      <c r="B106" s="19">
        <v>1794.8</v>
      </c>
      <c r="C106" s="19">
        <v>2647.25</v>
      </c>
      <c r="D106" s="41">
        <f t="shared" si="10"/>
        <v>147.49554267885</v>
      </c>
      <c r="E106" s="19">
        <v>3240</v>
      </c>
      <c r="F106" s="41">
        <f t="shared" si="11"/>
        <v>122.39116063839833</v>
      </c>
      <c r="G106" s="19">
        <v>3240</v>
      </c>
      <c r="H106" s="41">
        <f t="shared" si="12"/>
        <v>100</v>
      </c>
      <c r="I106" s="19">
        <v>3240</v>
      </c>
      <c r="J106" s="41">
        <f t="shared" si="13"/>
        <v>100</v>
      </c>
    </row>
    <row r="107" spans="1:10" s="15" customFormat="1" ht="31.5" x14ac:dyDescent="0.25">
      <c r="A107" s="45" t="s">
        <v>128</v>
      </c>
      <c r="B107" s="19">
        <v>3683.4</v>
      </c>
      <c r="C107" s="19">
        <v>400</v>
      </c>
      <c r="D107" s="41">
        <f t="shared" si="10"/>
        <v>10.859531954172775</v>
      </c>
      <c r="E107" s="19"/>
      <c r="F107" s="41"/>
      <c r="G107" s="19"/>
      <c r="H107" s="41"/>
      <c r="I107" s="19"/>
      <c r="J107" s="41"/>
    </row>
    <row r="108" spans="1:10" s="15" customFormat="1" x14ac:dyDescent="0.25">
      <c r="A108" s="45"/>
      <c r="B108" s="19"/>
      <c r="C108" s="19">
        <v>2502.6</v>
      </c>
      <c r="D108" s="41"/>
      <c r="E108" s="19"/>
      <c r="F108" s="41"/>
      <c r="G108" s="19"/>
      <c r="H108" s="41"/>
      <c r="I108" s="19"/>
      <c r="J108" s="41"/>
    </row>
    <row r="109" spans="1:10" s="15" customFormat="1" ht="31.5" x14ac:dyDescent="0.25">
      <c r="A109" s="45" t="s">
        <v>132</v>
      </c>
      <c r="B109" s="19"/>
      <c r="C109" s="19">
        <v>1206.7</v>
      </c>
      <c r="D109" s="41"/>
      <c r="E109" s="19"/>
      <c r="F109" s="41"/>
      <c r="G109" s="19"/>
      <c r="H109" s="41"/>
      <c r="I109" s="19"/>
      <c r="J109" s="41"/>
    </row>
    <row r="110" spans="1:10" s="15" customFormat="1" x14ac:dyDescent="0.2">
      <c r="A110" s="46" t="s">
        <v>100</v>
      </c>
      <c r="B110" s="16">
        <v>-39.9</v>
      </c>
      <c r="C110" s="16">
        <v>-41.3</v>
      </c>
      <c r="D110" s="41">
        <f t="shared" si="10"/>
        <v>103.50877192982456</v>
      </c>
      <c r="E110" s="16"/>
      <c r="F110" s="41"/>
      <c r="G110" s="16"/>
      <c r="H110" s="41"/>
      <c r="I110" s="16"/>
      <c r="J110" s="41"/>
    </row>
    <row r="111" spans="1:10" s="15" customFormat="1" x14ac:dyDescent="0.2">
      <c r="A111" s="17" t="s">
        <v>17</v>
      </c>
      <c r="B111" s="16">
        <v>846209.9</v>
      </c>
      <c r="C111" s="16">
        <f>C49+C44</f>
        <v>882196.04999999993</v>
      </c>
      <c r="D111" s="34">
        <f t="shared" si="10"/>
        <v>104.25262691916035</v>
      </c>
      <c r="E111" s="16">
        <f>E49+E44</f>
        <v>822267.1</v>
      </c>
      <c r="F111" s="34">
        <f t="shared" si="11"/>
        <v>93.206844442343638</v>
      </c>
      <c r="G111" s="16">
        <f>G49+G44</f>
        <v>714728.6</v>
      </c>
      <c r="H111" s="34">
        <f t="shared" si="12"/>
        <v>86.921707070610012</v>
      </c>
      <c r="I111" s="16">
        <f>I49+I44</f>
        <v>660632.6</v>
      </c>
      <c r="J111" s="34">
        <f t="shared" si="13"/>
        <v>92.431252925935794</v>
      </c>
    </row>
    <row r="112" spans="1:10" s="13" customFormat="1" x14ac:dyDescent="0.2">
      <c r="A112" s="14"/>
      <c r="B112" s="4"/>
      <c r="C112" s="4"/>
      <c r="D112" s="4"/>
      <c r="E112" s="4"/>
      <c r="F112" s="41"/>
      <c r="G112" s="4"/>
      <c r="H112" s="34"/>
      <c r="I112" s="4"/>
      <c r="J112" s="34"/>
    </row>
    <row r="113" spans="1:10" s="6" customFormat="1" x14ac:dyDescent="0.2">
      <c r="A113" s="5" t="s">
        <v>16</v>
      </c>
      <c r="B113" s="4">
        <f>B111-B131</f>
        <v>2134.6999999999534</v>
      </c>
      <c r="C113" s="4">
        <f>C111-C131</f>
        <v>-5246.2499999998836</v>
      </c>
      <c r="D113" s="34">
        <f>C113/B113%</f>
        <v>-245.76052841148629</v>
      </c>
      <c r="E113" s="4">
        <f>E111-E131</f>
        <v>0</v>
      </c>
      <c r="F113" s="34">
        <f>E113/C113%</f>
        <v>0</v>
      </c>
      <c r="G113" s="4">
        <f>G111-G131</f>
        <v>0</v>
      </c>
      <c r="H113" s="34" t="e">
        <f t="shared" si="12"/>
        <v>#DIV/0!</v>
      </c>
      <c r="I113" s="4">
        <f>I111-I131</f>
        <v>0</v>
      </c>
      <c r="J113" s="34" t="e">
        <f t="shared" si="13"/>
        <v>#DIV/0!</v>
      </c>
    </row>
    <row r="114" spans="1:10" s="6" customFormat="1" x14ac:dyDescent="0.2">
      <c r="A114" s="10" t="s">
        <v>15</v>
      </c>
      <c r="B114" s="11">
        <f>B44/B111*100</f>
        <v>6.730002804268775</v>
      </c>
      <c r="C114" s="11">
        <f>C44/C111*100</f>
        <v>7.2716263012059512</v>
      </c>
      <c r="D114" s="34">
        <f>C114/B114%</f>
        <v>108.0478940750757</v>
      </c>
      <c r="E114" s="11">
        <f>E44/E111*100</f>
        <v>8.7300099931032147</v>
      </c>
      <c r="F114" s="34">
        <f>E114/C114%</f>
        <v>120.05581188427409</v>
      </c>
      <c r="G114" s="11">
        <f>G44/G111*100</f>
        <v>10.721272382272096</v>
      </c>
      <c r="H114" s="34">
        <f t="shared" si="12"/>
        <v>122.8093941558142</v>
      </c>
      <c r="I114" s="11">
        <f>I44/I111*100</f>
        <v>12.553573650467751</v>
      </c>
      <c r="J114" s="34">
        <f t="shared" si="13"/>
        <v>117.09033408409074</v>
      </c>
    </row>
    <row r="115" spans="1:10" s="6" customFormat="1" x14ac:dyDescent="0.2">
      <c r="A115" s="12"/>
      <c r="B115" s="7"/>
      <c r="C115" s="7"/>
      <c r="D115" s="7"/>
      <c r="E115" s="7"/>
      <c r="F115" s="41"/>
      <c r="G115" s="7"/>
      <c r="H115" s="41"/>
      <c r="I115" s="7"/>
      <c r="J115" s="34"/>
    </row>
    <row r="116" spans="1:10" s="6" customFormat="1" x14ac:dyDescent="0.2">
      <c r="A116" s="11" t="s">
        <v>14</v>
      </c>
      <c r="B116" s="7"/>
      <c r="C116" s="7"/>
      <c r="D116" s="7"/>
      <c r="E116" s="7"/>
      <c r="F116" s="41"/>
      <c r="G116" s="7"/>
      <c r="H116" s="41"/>
      <c r="I116" s="7"/>
      <c r="J116" s="34"/>
    </row>
    <row r="117" spans="1:10" s="6" customFormat="1" x14ac:dyDescent="0.2">
      <c r="A117" s="5" t="s">
        <v>13</v>
      </c>
      <c r="B117" s="9">
        <v>64110.8</v>
      </c>
      <c r="C117" s="9">
        <v>66527.199999999997</v>
      </c>
      <c r="D117" s="41">
        <f t="shared" ref="D117:D131" si="14">C117/B117%</f>
        <v>103.76909974606461</v>
      </c>
      <c r="E117" s="9">
        <f>41076+1377+348.6+23647.5+1260.9</f>
        <v>67710</v>
      </c>
      <c r="F117" s="41">
        <f t="shared" si="11"/>
        <v>101.77791940740029</v>
      </c>
      <c r="G117" s="9">
        <v>68077.600000000006</v>
      </c>
      <c r="H117" s="41">
        <f t="shared" si="12"/>
        <v>100.542903559297</v>
      </c>
      <c r="I117" s="9">
        <v>67749.2</v>
      </c>
      <c r="J117" s="41">
        <f t="shared" si="13"/>
        <v>99.517609316427126</v>
      </c>
    </row>
    <row r="118" spans="1:10" s="6" customFormat="1" x14ac:dyDescent="0.2">
      <c r="A118" s="5" t="s">
        <v>12</v>
      </c>
      <c r="B118" s="9">
        <v>918.1</v>
      </c>
      <c r="C118" s="9">
        <v>1005.7</v>
      </c>
      <c r="D118" s="41">
        <f t="shared" si="14"/>
        <v>109.54144428711469</v>
      </c>
      <c r="E118" s="9">
        <v>1223.2</v>
      </c>
      <c r="F118" s="41">
        <f t="shared" si="11"/>
        <v>121.62672765238142</v>
      </c>
      <c r="G118" s="9">
        <v>1280</v>
      </c>
      <c r="H118" s="41">
        <f t="shared" si="12"/>
        <v>104.64355788096795</v>
      </c>
      <c r="I118" s="9">
        <v>1328</v>
      </c>
      <c r="J118" s="41">
        <f t="shared" si="13"/>
        <v>103.75</v>
      </c>
    </row>
    <row r="119" spans="1:10" s="6" customFormat="1" ht="31.5" x14ac:dyDescent="0.2">
      <c r="A119" s="10" t="s">
        <v>11</v>
      </c>
      <c r="B119" s="9">
        <v>2521.8000000000002</v>
      </c>
      <c r="C119" s="9">
        <v>2547.1</v>
      </c>
      <c r="D119" s="41">
        <f t="shared" si="14"/>
        <v>101.00325164564991</v>
      </c>
      <c r="E119" s="9">
        <f>2402.9+69</f>
        <v>2471.9</v>
      </c>
      <c r="F119" s="41">
        <f t="shared" si="11"/>
        <v>97.047622786698597</v>
      </c>
      <c r="G119" s="9">
        <v>2402.9</v>
      </c>
      <c r="H119" s="41">
        <f t="shared" si="12"/>
        <v>97.208624944374776</v>
      </c>
      <c r="I119" s="9">
        <v>2402.9</v>
      </c>
      <c r="J119" s="41">
        <f t="shared" si="13"/>
        <v>100</v>
      </c>
    </row>
    <row r="120" spans="1:10" s="6" customFormat="1" x14ac:dyDescent="0.2">
      <c r="A120" s="5" t="s">
        <v>10</v>
      </c>
      <c r="B120" s="7">
        <v>32915.1</v>
      </c>
      <c r="C120" s="9">
        <v>14392.6</v>
      </c>
      <c r="D120" s="41">
        <f t="shared" si="14"/>
        <v>43.726435587314029</v>
      </c>
      <c r="E120" s="9">
        <f>17316.3+35.6</f>
        <v>17351.899999999998</v>
      </c>
      <c r="F120" s="41">
        <f t="shared" si="11"/>
        <v>120.56126064783288</v>
      </c>
      <c r="G120" s="9">
        <v>16940.5</v>
      </c>
      <c r="H120" s="41">
        <f t="shared" si="12"/>
        <v>97.629078083668091</v>
      </c>
      <c r="I120" s="9">
        <v>17220.5</v>
      </c>
      <c r="J120" s="41">
        <f t="shared" si="13"/>
        <v>101.65284377674803</v>
      </c>
    </row>
    <row r="121" spans="1:10" s="6" customFormat="1" x14ac:dyDescent="0.2">
      <c r="A121" s="5" t="s">
        <v>9</v>
      </c>
      <c r="B121" s="7">
        <v>19066.900000000001</v>
      </c>
      <c r="C121" s="9">
        <v>7054.1</v>
      </c>
      <c r="D121" s="41">
        <f t="shared" si="14"/>
        <v>36.996575216736858</v>
      </c>
      <c r="E121" s="9">
        <f>4754.3+296.5+0.9</f>
        <v>5051.7</v>
      </c>
      <c r="F121" s="41">
        <f t="shared" si="11"/>
        <v>71.613671481833265</v>
      </c>
      <c r="G121" s="9">
        <v>4754.3</v>
      </c>
      <c r="H121" s="41">
        <f t="shared" si="12"/>
        <v>94.112872894273224</v>
      </c>
      <c r="I121" s="9">
        <v>4754.3</v>
      </c>
      <c r="J121" s="41">
        <f t="shared" si="13"/>
        <v>100</v>
      </c>
    </row>
    <row r="122" spans="1:10" s="6" customFormat="1" x14ac:dyDescent="0.2">
      <c r="A122" s="5" t="s">
        <v>8</v>
      </c>
      <c r="B122" s="7">
        <v>452529.8</v>
      </c>
      <c r="C122" s="9">
        <v>510363.1</v>
      </c>
      <c r="D122" s="41">
        <f t="shared" si="14"/>
        <v>112.77999813492946</v>
      </c>
      <c r="E122" s="9">
        <v>541992.4</v>
      </c>
      <c r="F122" s="41">
        <f t="shared" si="11"/>
        <v>106.19741121566196</v>
      </c>
      <c r="G122" s="9">
        <v>496543.8</v>
      </c>
      <c r="H122" s="41">
        <f t="shared" si="12"/>
        <v>91.614531864284444</v>
      </c>
      <c r="I122" s="9">
        <v>461674.2</v>
      </c>
      <c r="J122" s="41">
        <f t="shared" si="13"/>
        <v>92.977537933209518</v>
      </c>
    </row>
    <row r="123" spans="1:10" s="6" customFormat="1" x14ac:dyDescent="0.2">
      <c r="A123" s="5" t="s">
        <v>7</v>
      </c>
      <c r="B123" s="7">
        <v>48373.8</v>
      </c>
      <c r="C123" s="9">
        <v>57784.5</v>
      </c>
      <c r="D123" s="41">
        <f t="shared" si="14"/>
        <v>119.45412599382308</v>
      </c>
      <c r="E123" s="9">
        <v>65719.399999999994</v>
      </c>
      <c r="F123" s="41">
        <f t="shared" si="11"/>
        <v>113.73188311744498</v>
      </c>
      <c r="G123" s="9">
        <v>63654.7</v>
      </c>
      <c r="H123" s="41">
        <f t="shared" si="12"/>
        <v>96.858309722851999</v>
      </c>
      <c r="I123" s="9">
        <v>63654.7</v>
      </c>
      <c r="J123" s="41">
        <f t="shared" si="13"/>
        <v>99.999999999999986</v>
      </c>
    </row>
    <row r="124" spans="1:10" s="6" customFormat="1" x14ac:dyDescent="0.2">
      <c r="A124" s="5" t="s">
        <v>6</v>
      </c>
      <c r="B124" s="7">
        <v>100</v>
      </c>
      <c r="C124" s="9">
        <v>333.8</v>
      </c>
      <c r="D124" s="41">
        <f t="shared" si="14"/>
        <v>333.8</v>
      </c>
      <c r="E124" s="9">
        <v>292</v>
      </c>
      <c r="F124" s="41">
        <f t="shared" si="11"/>
        <v>87.477531455961653</v>
      </c>
      <c r="G124" s="9">
        <v>200</v>
      </c>
      <c r="H124" s="41">
        <f t="shared" si="12"/>
        <v>68.493150684931507</v>
      </c>
      <c r="I124" s="9">
        <v>145</v>
      </c>
      <c r="J124" s="41">
        <f t="shared" si="13"/>
        <v>72.5</v>
      </c>
    </row>
    <row r="125" spans="1:10" s="6" customFormat="1" x14ac:dyDescent="0.2">
      <c r="A125" s="5" t="s">
        <v>5</v>
      </c>
      <c r="B125" s="7">
        <v>222335.1</v>
      </c>
      <c r="C125" s="9">
        <v>225911.7</v>
      </c>
      <c r="D125" s="41">
        <f t="shared" si="14"/>
        <v>101.60865288476718</v>
      </c>
      <c r="E125" s="9">
        <v>118963.6</v>
      </c>
      <c r="F125" s="41">
        <f t="shared" si="11"/>
        <v>52.659335483731034</v>
      </c>
      <c r="G125" s="9">
        <v>59896.800000000003</v>
      </c>
      <c r="H125" s="41">
        <f t="shared" si="12"/>
        <v>50.348846201695309</v>
      </c>
      <c r="I125" s="9">
        <v>40725.800000000003</v>
      </c>
      <c r="J125" s="41">
        <f t="shared" si="13"/>
        <v>67.99328177799147</v>
      </c>
    </row>
    <row r="126" spans="1:10" s="6" customFormat="1" x14ac:dyDescent="0.2">
      <c r="A126" s="5" t="s">
        <v>4</v>
      </c>
      <c r="B126" s="7">
        <v>675.6</v>
      </c>
      <c r="C126" s="9">
        <v>1107.0999999999999</v>
      </c>
      <c r="D126" s="41">
        <f t="shared" si="14"/>
        <v>163.86915334517465</v>
      </c>
      <c r="E126" s="9">
        <f>1248+49</f>
        <v>1297</v>
      </c>
      <c r="F126" s="41">
        <f t="shared" si="11"/>
        <v>117.15292204859543</v>
      </c>
      <c r="G126" s="9">
        <v>798</v>
      </c>
      <c r="H126" s="41">
        <f t="shared" si="12"/>
        <v>61.526599845797989</v>
      </c>
      <c r="I126" s="9">
        <v>798</v>
      </c>
      <c r="J126" s="41">
        <f t="shared" si="13"/>
        <v>100</v>
      </c>
    </row>
    <row r="127" spans="1:10" s="6" customFormat="1" x14ac:dyDescent="0.2">
      <c r="A127" s="5" t="s">
        <v>3</v>
      </c>
      <c r="B127" s="7">
        <v>527</v>
      </c>
      <c r="C127" s="9">
        <v>415.4</v>
      </c>
      <c r="D127" s="41">
        <f t="shared" si="14"/>
        <v>78.82352941176471</v>
      </c>
      <c r="E127" s="9">
        <f>180+14</f>
        <v>194</v>
      </c>
      <c r="F127" s="41">
        <f t="shared" si="11"/>
        <v>46.701974000962927</v>
      </c>
      <c r="G127" s="9">
        <v>180</v>
      </c>
      <c r="H127" s="41">
        <f t="shared" si="12"/>
        <v>92.783505154639172</v>
      </c>
      <c r="I127" s="9">
        <v>180</v>
      </c>
      <c r="J127" s="41">
        <f t="shared" si="13"/>
        <v>100</v>
      </c>
    </row>
    <row r="128" spans="1:10" s="6" customFormat="1" ht="31.5" x14ac:dyDescent="0.2">
      <c r="A128" s="10" t="s">
        <v>2</v>
      </c>
      <c r="B128" s="7">
        <v>1.2</v>
      </c>
      <c r="C128" s="9"/>
      <c r="D128" s="41"/>
      <c r="E128" s="9"/>
      <c r="F128" s="41"/>
      <c r="G128" s="9"/>
      <c r="H128" s="41"/>
      <c r="I128" s="9"/>
      <c r="J128" s="34"/>
    </row>
    <row r="129" spans="1:213" s="6" customFormat="1" x14ac:dyDescent="0.2">
      <c r="A129" s="8" t="s">
        <v>1</v>
      </c>
      <c r="B129" s="7"/>
      <c r="C129" s="7"/>
      <c r="D129" s="41"/>
      <c r="E129" s="7"/>
      <c r="F129" s="41"/>
      <c r="G129" s="7"/>
      <c r="H129" s="41"/>
      <c r="I129" s="7"/>
      <c r="J129" s="34"/>
    </row>
    <row r="130" spans="1:213" s="6" customFormat="1" x14ac:dyDescent="0.2">
      <c r="A130" s="5"/>
      <c r="B130" s="7"/>
      <c r="C130" s="7"/>
      <c r="D130" s="41"/>
      <c r="E130" s="7"/>
      <c r="F130" s="41"/>
      <c r="G130" s="7"/>
      <c r="H130" s="41"/>
      <c r="I130" s="7"/>
      <c r="J130" s="34"/>
    </row>
    <row r="131" spans="1:213" x14ac:dyDescent="0.25">
      <c r="A131" s="5" t="s">
        <v>0</v>
      </c>
      <c r="B131" s="4">
        <f>B129+B128+B127+B126+B125+B124+B123+B122+B121+B120+B119+B118+B117</f>
        <v>844075.20000000007</v>
      </c>
      <c r="C131" s="4">
        <f>C129+C128+C127+C126+C125+C124+C123+C122+C121+C120+C119+C118+C117</f>
        <v>887442.29999999981</v>
      </c>
      <c r="D131" s="34">
        <f t="shared" si="14"/>
        <v>105.13782421281893</v>
      </c>
      <c r="E131" s="4">
        <f>E129+E128+E127+E126+E125+E124+E123+E122+E121+E120+E119+E118+E117</f>
        <v>822267.1</v>
      </c>
      <c r="F131" s="34">
        <f t="shared" si="11"/>
        <v>92.655838018990096</v>
      </c>
      <c r="G131" s="4">
        <f>G129+G128+G127+G126+G125+G124+G123+G122+G121+G120+G119+G118+G117</f>
        <v>714728.60000000009</v>
      </c>
      <c r="H131" s="34">
        <f t="shared" si="12"/>
        <v>86.921707070610026</v>
      </c>
      <c r="I131" s="4">
        <f>I129+I128+I127+I126+I125+I124+I123+I122+I121+I120+I119+I118+I117</f>
        <v>660632.6</v>
      </c>
      <c r="J131" s="34">
        <f t="shared" si="13"/>
        <v>92.43125292593578</v>
      </c>
    </row>
    <row r="132" spans="1:213" s="2" customFormat="1" x14ac:dyDescent="0.25">
      <c r="A132" s="3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  <c r="FC132" s="1"/>
      <c r="FD132" s="1"/>
      <c r="FE132" s="1"/>
      <c r="FF132" s="1"/>
      <c r="FG132" s="1"/>
      <c r="FH132" s="1"/>
      <c r="FI132" s="1"/>
      <c r="FJ132" s="1"/>
      <c r="FK132" s="1"/>
      <c r="FL132" s="1"/>
      <c r="FM132" s="1"/>
      <c r="FN132" s="1"/>
      <c r="FO132" s="1"/>
      <c r="FP132" s="1"/>
      <c r="FQ132" s="1"/>
      <c r="FR132" s="1"/>
      <c r="FS132" s="1"/>
      <c r="FT132" s="1"/>
      <c r="FU132" s="1"/>
      <c r="FV132" s="1"/>
      <c r="FW132" s="1"/>
      <c r="FX132" s="1"/>
      <c r="FY132" s="1"/>
      <c r="FZ132" s="1"/>
      <c r="GA132" s="1"/>
      <c r="GB132" s="1"/>
      <c r="GC132" s="1"/>
      <c r="GD132" s="1"/>
      <c r="GE132" s="1"/>
      <c r="GF132" s="1"/>
      <c r="GG132" s="1"/>
      <c r="GH132" s="1"/>
      <c r="GI132" s="1"/>
      <c r="GJ132" s="1"/>
      <c r="GK132" s="1"/>
      <c r="GL132" s="1"/>
      <c r="GM132" s="1"/>
      <c r="GN132" s="1"/>
      <c r="GO132" s="1"/>
      <c r="GP132" s="1"/>
      <c r="GQ132" s="1"/>
      <c r="GR132" s="1"/>
      <c r="GS132" s="1"/>
      <c r="GT132" s="1"/>
      <c r="GU132" s="1"/>
      <c r="GV132" s="1"/>
      <c r="GW132" s="1"/>
      <c r="GX132" s="1"/>
      <c r="GY132" s="1"/>
      <c r="GZ132" s="1"/>
      <c r="HA132" s="1"/>
      <c r="HB132" s="1"/>
      <c r="HC132" s="1"/>
      <c r="HD132" s="1"/>
      <c r="HE132" s="1"/>
    </row>
    <row r="133" spans="1:213" s="2" customFormat="1" x14ac:dyDescent="0.25">
      <c r="A133" s="3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  <c r="FC133" s="1"/>
      <c r="FD133" s="1"/>
      <c r="FE133" s="1"/>
      <c r="FF133" s="1"/>
      <c r="FG133" s="1"/>
      <c r="FH133" s="1"/>
      <c r="FI133" s="1"/>
      <c r="FJ133" s="1"/>
      <c r="FK133" s="1"/>
      <c r="FL133" s="1"/>
      <c r="FM133" s="1"/>
      <c r="FN133" s="1"/>
      <c r="FO133" s="1"/>
      <c r="FP133" s="1"/>
      <c r="FQ133" s="1"/>
      <c r="FR133" s="1"/>
      <c r="FS133" s="1"/>
      <c r="FT133" s="1"/>
      <c r="FU133" s="1"/>
      <c r="FV133" s="1"/>
      <c r="FW133" s="1"/>
      <c r="FX133" s="1"/>
      <c r="FY133" s="1"/>
      <c r="FZ133" s="1"/>
      <c r="GA133" s="1"/>
      <c r="GB133" s="1"/>
      <c r="GC133" s="1"/>
      <c r="GD133" s="1"/>
      <c r="GE133" s="1"/>
      <c r="GF133" s="1"/>
      <c r="GG133" s="1"/>
      <c r="GH133" s="1"/>
      <c r="GI133" s="1"/>
      <c r="GJ133" s="1"/>
      <c r="GK133" s="1"/>
      <c r="GL133" s="1"/>
      <c r="GM133" s="1"/>
      <c r="GN133" s="1"/>
      <c r="GO133" s="1"/>
      <c r="GP133" s="1"/>
      <c r="GQ133" s="1"/>
      <c r="GR133" s="1"/>
      <c r="GS133" s="1"/>
      <c r="GT133" s="1"/>
      <c r="GU133" s="1"/>
      <c r="GV133" s="1"/>
      <c r="GW133" s="1"/>
      <c r="GX133" s="1"/>
      <c r="GY133" s="1"/>
      <c r="GZ133" s="1"/>
      <c r="HA133" s="1"/>
      <c r="HB133" s="1"/>
      <c r="HC133" s="1"/>
      <c r="HD133" s="1"/>
      <c r="HE133" s="1"/>
    </row>
    <row r="134" spans="1:213" s="2" customFormat="1" x14ac:dyDescent="0.25">
      <c r="A134" s="3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  <c r="EU134" s="1"/>
      <c r="EV134" s="1"/>
      <c r="EW134" s="1"/>
      <c r="EX134" s="1"/>
      <c r="EY134" s="1"/>
      <c r="EZ134" s="1"/>
      <c r="FA134" s="1"/>
      <c r="FB134" s="1"/>
      <c r="FC134" s="1"/>
      <c r="FD134" s="1"/>
      <c r="FE134" s="1"/>
      <c r="FF134" s="1"/>
      <c r="FG134" s="1"/>
      <c r="FH134" s="1"/>
      <c r="FI134" s="1"/>
      <c r="FJ134" s="1"/>
      <c r="FK134" s="1"/>
      <c r="FL134" s="1"/>
      <c r="FM134" s="1"/>
      <c r="FN134" s="1"/>
      <c r="FO134" s="1"/>
      <c r="FP134" s="1"/>
      <c r="FQ134" s="1"/>
      <c r="FR134" s="1"/>
      <c r="FS134" s="1"/>
      <c r="FT134" s="1"/>
      <c r="FU134" s="1"/>
      <c r="FV134" s="1"/>
      <c r="FW134" s="1"/>
      <c r="FX134" s="1"/>
      <c r="FY134" s="1"/>
      <c r="FZ134" s="1"/>
      <c r="GA134" s="1"/>
      <c r="GB134" s="1"/>
      <c r="GC134" s="1"/>
      <c r="GD134" s="1"/>
      <c r="GE134" s="1"/>
      <c r="GF134" s="1"/>
      <c r="GG134" s="1"/>
      <c r="GH134" s="1"/>
      <c r="GI134" s="1"/>
      <c r="GJ134" s="1"/>
      <c r="GK134" s="1"/>
      <c r="GL134" s="1"/>
      <c r="GM134" s="1"/>
      <c r="GN134" s="1"/>
      <c r="GO134" s="1"/>
      <c r="GP134" s="1"/>
      <c r="GQ134" s="1"/>
      <c r="GR134" s="1"/>
      <c r="GS134" s="1"/>
      <c r="GT134" s="1"/>
      <c r="GU134" s="1"/>
      <c r="GV134" s="1"/>
      <c r="GW134" s="1"/>
      <c r="GX134" s="1"/>
      <c r="GY134" s="1"/>
      <c r="GZ134" s="1"/>
      <c r="HA134" s="1"/>
      <c r="HB134" s="1"/>
      <c r="HC134" s="1"/>
      <c r="HD134" s="1"/>
      <c r="HE134" s="1"/>
    </row>
    <row r="135" spans="1:213" s="2" customFormat="1" x14ac:dyDescent="0.25">
      <c r="A135" s="3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1"/>
      <c r="EW135" s="1"/>
      <c r="EX135" s="1"/>
      <c r="EY135" s="1"/>
      <c r="EZ135" s="1"/>
      <c r="FA135" s="1"/>
      <c r="FB135" s="1"/>
      <c r="FC135" s="1"/>
      <c r="FD135" s="1"/>
      <c r="FE135" s="1"/>
      <c r="FF135" s="1"/>
      <c r="FG135" s="1"/>
      <c r="FH135" s="1"/>
      <c r="FI135" s="1"/>
      <c r="FJ135" s="1"/>
      <c r="FK135" s="1"/>
      <c r="FL135" s="1"/>
      <c r="FM135" s="1"/>
      <c r="FN135" s="1"/>
      <c r="FO135" s="1"/>
      <c r="FP135" s="1"/>
      <c r="FQ135" s="1"/>
      <c r="FR135" s="1"/>
      <c r="FS135" s="1"/>
      <c r="FT135" s="1"/>
      <c r="FU135" s="1"/>
      <c r="FV135" s="1"/>
      <c r="FW135" s="1"/>
      <c r="FX135" s="1"/>
      <c r="FY135" s="1"/>
      <c r="FZ135" s="1"/>
      <c r="GA135" s="1"/>
      <c r="GB135" s="1"/>
      <c r="GC135" s="1"/>
      <c r="GD135" s="1"/>
      <c r="GE135" s="1"/>
      <c r="GF135" s="1"/>
      <c r="GG135" s="1"/>
      <c r="GH135" s="1"/>
      <c r="GI135" s="1"/>
      <c r="GJ135" s="1"/>
      <c r="GK135" s="1"/>
      <c r="GL135" s="1"/>
      <c r="GM135" s="1"/>
      <c r="GN135" s="1"/>
      <c r="GO135" s="1"/>
      <c r="GP135" s="1"/>
      <c r="GQ135" s="1"/>
      <c r="GR135" s="1"/>
      <c r="GS135" s="1"/>
      <c r="GT135" s="1"/>
      <c r="GU135" s="1"/>
      <c r="GV135" s="1"/>
      <c r="GW135" s="1"/>
      <c r="GX135" s="1"/>
      <c r="GY135" s="1"/>
      <c r="GZ135" s="1"/>
      <c r="HA135" s="1"/>
      <c r="HB135" s="1"/>
      <c r="HC135" s="1"/>
      <c r="HD135" s="1"/>
      <c r="HE135" s="1"/>
    </row>
    <row r="136" spans="1:213" s="2" customFormat="1" x14ac:dyDescent="0.25">
      <c r="A136" s="3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  <c r="EQ136" s="1"/>
      <c r="ER136" s="1"/>
      <c r="ES136" s="1"/>
      <c r="ET136" s="1"/>
      <c r="EU136" s="1"/>
      <c r="EV136" s="1"/>
      <c r="EW136" s="1"/>
      <c r="EX136" s="1"/>
      <c r="EY136" s="1"/>
      <c r="EZ136" s="1"/>
      <c r="FA136" s="1"/>
      <c r="FB136" s="1"/>
      <c r="FC136" s="1"/>
      <c r="FD136" s="1"/>
      <c r="FE136" s="1"/>
      <c r="FF136" s="1"/>
      <c r="FG136" s="1"/>
      <c r="FH136" s="1"/>
      <c r="FI136" s="1"/>
      <c r="FJ136" s="1"/>
      <c r="FK136" s="1"/>
      <c r="FL136" s="1"/>
      <c r="FM136" s="1"/>
      <c r="FN136" s="1"/>
      <c r="FO136" s="1"/>
      <c r="FP136" s="1"/>
      <c r="FQ136" s="1"/>
      <c r="FR136" s="1"/>
      <c r="FS136" s="1"/>
      <c r="FT136" s="1"/>
      <c r="FU136" s="1"/>
      <c r="FV136" s="1"/>
      <c r="FW136" s="1"/>
      <c r="FX136" s="1"/>
      <c r="FY136" s="1"/>
      <c r="FZ136" s="1"/>
      <c r="GA136" s="1"/>
      <c r="GB136" s="1"/>
      <c r="GC136" s="1"/>
      <c r="GD136" s="1"/>
      <c r="GE136" s="1"/>
      <c r="GF136" s="1"/>
      <c r="GG136" s="1"/>
      <c r="GH136" s="1"/>
      <c r="GI136" s="1"/>
      <c r="GJ136" s="1"/>
      <c r="GK136" s="1"/>
      <c r="GL136" s="1"/>
      <c r="GM136" s="1"/>
      <c r="GN136" s="1"/>
      <c r="GO136" s="1"/>
      <c r="GP136" s="1"/>
      <c r="GQ136" s="1"/>
      <c r="GR136" s="1"/>
      <c r="GS136" s="1"/>
      <c r="GT136" s="1"/>
      <c r="GU136" s="1"/>
      <c r="GV136" s="1"/>
      <c r="GW136" s="1"/>
      <c r="GX136" s="1"/>
      <c r="GY136" s="1"/>
      <c r="GZ136" s="1"/>
      <c r="HA136" s="1"/>
      <c r="HB136" s="1"/>
      <c r="HC136" s="1"/>
      <c r="HD136" s="1"/>
      <c r="HE136" s="1"/>
    </row>
    <row r="137" spans="1:213" s="2" customFormat="1" x14ac:dyDescent="0.25">
      <c r="A137" s="3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  <c r="EQ137" s="1"/>
      <c r="ER137" s="1"/>
      <c r="ES137" s="1"/>
      <c r="ET137" s="1"/>
      <c r="EU137" s="1"/>
      <c r="EV137" s="1"/>
      <c r="EW137" s="1"/>
      <c r="EX137" s="1"/>
      <c r="EY137" s="1"/>
      <c r="EZ137" s="1"/>
      <c r="FA137" s="1"/>
      <c r="FB137" s="1"/>
      <c r="FC137" s="1"/>
      <c r="FD137" s="1"/>
      <c r="FE137" s="1"/>
      <c r="FF137" s="1"/>
      <c r="FG137" s="1"/>
      <c r="FH137" s="1"/>
      <c r="FI137" s="1"/>
      <c r="FJ137" s="1"/>
      <c r="FK137" s="1"/>
      <c r="FL137" s="1"/>
      <c r="FM137" s="1"/>
      <c r="FN137" s="1"/>
      <c r="FO137" s="1"/>
      <c r="FP137" s="1"/>
      <c r="FQ137" s="1"/>
      <c r="FR137" s="1"/>
      <c r="FS137" s="1"/>
      <c r="FT137" s="1"/>
      <c r="FU137" s="1"/>
      <c r="FV137" s="1"/>
      <c r="FW137" s="1"/>
      <c r="FX137" s="1"/>
      <c r="FY137" s="1"/>
      <c r="FZ137" s="1"/>
      <c r="GA137" s="1"/>
      <c r="GB137" s="1"/>
      <c r="GC137" s="1"/>
      <c r="GD137" s="1"/>
      <c r="GE137" s="1"/>
      <c r="GF137" s="1"/>
      <c r="GG137" s="1"/>
      <c r="GH137" s="1"/>
      <c r="GI137" s="1"/>
      <c r="GJ137" s="1"/>
      <c r="GK137" s="1"/>
      <c r="GL137" s="1"/>
      <c r="GM137" s="1"/>
      <c r="GN137" s="1"/>
      <c r="GO137" s="1"/>
      <c r="GP137" s="1"/>
      <c r="GQ137" s="1"/>
      <c r="GR137" s="1"/>
      <c r="GS137" s="1"/>
      <c r="GT137" s="1"/>
      <c r="GU137" s="1"/>
      <c r="GV137" s="1"/>
      <c r="GW137" s="1"/>
      <c r="GX137" s="1"/>
      <c r="GY137" s="1"/>
      <c r="GZ137" s="1"/>
      <c r="HA137" s="1"/>
      <c r="HB137" s="1"/>
      <c r="HC137" s="1"/>
      <c r="HD137" s="1"/>
      <c r="HE137" s="1"/>
    </row>
    <row r="138" spans="1:213" s="2" customFormat="1" x14ac:dyDescent="0.25">
      <c r="A138" s="3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  <c r="FD138" s="1"/>
      <c r="FE138" s="1"/>
      <c r="FF138" s="1"/>
      <c r="FG138" s="1"/>
      <c r="FH138" s="1"/>
      <c r="FI138" s="1"/>
      <c r="FJ138" s="1"/>
      <c r="FK138" s="1"/>
      <c r="FL138" s="1"/>
      <c r="FM138" s="1"/>
      <c r="FN138" s="1"/>
      <c r="FO138" s="1"/>
      <c r="FP138" s="1"/>
      <c r="FQ138" s="1"/>
      <c r="FR138" s="1"/>
      <c r="FS138" s="1"/>
      <c r="FT138" s="1"/>
      <c r="FU138" s="1"/>
      <c r="FV138" s="1"/>
      <c r="FW138" s="1"/>
      <c r="FX138" s="1"/>
      <c r="FY138" s="1"/>
      <c r="FZ138" s="1"/>
      <c r="GA138" s="1"/>
      <c r="GB138" s="1"/>
      <c r="GC138" s="1"/>
      <c r="GD138" s="1"/>
      <c r="GE138" s="1"/>
      <c r="GF138" s="1"/>
      <c r="GG138" s="1"/>
      <c r="GH138" s="1"/>
      <c r="GI138" s="1"/>
      <c r="GJ138" s="1"/>
      <c r="GK138" s="1"/>
      <c r="GL138" s="1"/>
      <c r="GM138" s="1"/>
      <c r="GN138" s="1"/>
      <c r="GO138" s="1"/>
      <c r="GP138" s="1"/>
      <c r="GQ138" s="1"/>
      <c r="GR138" s="1"/>
      <c r="GS138" s="1"/>
      <c r="GT138" s="1"/>
      <c r="GU138" s="1"/>
      <c r="GV138" s="1"/>
      <c r="GW138" s="1"/>
      <c r="GX138" s="1"/>
      <c r="GY138" s="1"/>
      <c r="GZ138" s="1"/>
      <c r="HA138" s="1"/>
      <c r="HB138" s="1"/>
      <c r="HC138" s="1"/>
      <c r="HD138" s="1"/>
      <c r="HE138" s="1"/>
    </row>
    <row r="139" spans="1:213" s="2" customFormat="1" x14ac:dyDescent="0.25">
      <c r="A139" s="3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Q139" s="1"/>
      <c r="ER139" s="1"/>
      <c r="ES139" s="1"/>
      <c r="ET139" s="1"/>
      <c r="EU139" s="1"/>
      <c r="EV139" s="1"/>
      <c r="EW139" s="1"/>
      <c r="EX139" s="1"/>
      <c r="EY139" s="1"/>
      <c r="EZ139" s="1"/>
      <c r="FA139" s="1"/>
      <c r="FB139" s="1"/>
      <c r="FC139" s="1"/>
      <c r="FD139" s="1"/>
      <c r="FE139" s="1"/>
      <c r="FF139" s="1"/>
      <c r="FG139" s="1"/>
      <c r="FH139" s="1"/>
      <c r="FI139" s="1"/>
      <c r="FJ139" s="1"/>
      <c r="FK139" s="1"/>
      <c r="FL139" s="1"/>
      <c r="FM139" s="1"/>
      <c r="FN139" s="1"/>
      <c r="FO139" s="1"/>
      <c r="FP139" s="1"/>
      <c r="FQ139" s="1"/>
      <c r="FR139" s="1"/>
      <c r="FS139" s="1"/>
      <c r="FT139" s="1"/>
      <c r="FU139" s="1"/>
      <c r="FV139" s="1"/>
      <c r="FW139" s="1"/>
      <c r="FX139" s="1"/>
      <c r="FY139" s="1"/>
      <c r="FZ139" s="1"/>
      <c r="GA139" s="1"/>
      <c r="GB139" s="1"/>
      <c r="GC139" s="1"/>
      <c r="GD139" s="1"/>
      <c r="GE139" s="1"/>
      <c r="GF139" s="1"/>
      <c r="GG139" s="1"/>
      <c r="GH139" s="1"/>
      <c r="GI139" s="1"/>
      <c r="GJ139" s="1"/>
      <c r="GK139" s="1"/>
      <c r="GL139" s="1"/>
      <c r="GM139" s="1"/>
      <c r="GN139" s="1"/>
      <c r="GO139" s="1"/>
      <c r="GP139" s="1"/>
      <c r="GQ139" s="1"/>
      <c r="GR139" s="1"/>
      <c r="GS139" s="1"/>
      <c r="GT139" s="1"/>
      <c r="GU139" s="1"/>
      <c r="GV139" s="1"/>
      <c r="GW139" s="1"/>
      <c r="GX139" s="1"/>
      <c r="GY139" s="1"/>
      <c r="GZ139" s="1"/>
      <c r="HA139" s="1"/>
      <c r="HB139" s="1"/>
      <c r="HC139" s="1"/>
      <c r="HD139" s="1"/>
      <c r="HE139" s="1"/>
    </row>
    <row r="140" spans="1:213" s="2" customFormat="1" x14ac:dyDescent="0.25">
      <c r="A140" s="3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  <c r="EP140" s="1"/>
      <c r="EQ140" s="1"/>
      <c r="ER140" s="1"/>
      <c r="ES140" s="1"/>
      <c r="ET140" s="1"/>
      <c r="EU140" s="1"/>
      <c r="EV140" s="1"/>
      <c r="EW140" s="1"/>
      <c r="EX140" s="1"/>
      <c r="EY140" s="1"/>
      <c r="EZ140" s="1"/>
      <c r="FA140" s="1"/>
      <c r="FB140" s="1"/>
      <c r="FC140" s="1"/>
      <c r="FD140" s="1"/>
      <c r="FE140" s="1"/>
      <c r="FF140" s="1"/>
      <c r="FG140" s="1"/>
      <c r="FH140" s="1"/>
      <c r="FI140" s="1"/>
      <c r="FJ140" s="1"/>
      <c r="FK140" s="1"/>
      <c r="FL140" s="1"/>
      <c r="FM140" s="1"/>
      <c r="FN140" s="1"/>
      <c r="FO140" s="1"/>
      <c r="FP140" s="1"/>
      <c r="FQ140" s="1"/>
      <c r="FR140" s="1"/>
      <c r="FS140" s="1"/>
      <c r="FT140" s="1"/>
      <c r="FU140" s="1"/>
      <c r="FV140" s="1"/>
      <c r="FW140" s="1"/>
      <c r="FX140" s="1"/>
      <c r="FY140" s="1"/>
      <c r="FZ140" s="1"/>
      <c r="GA140" s="1"/>
      <c r="GB140" s="1"/>
      <c r="GC140" s="1"/>
      <c r="GD140" s="1"/>
      <c r="GE140" s="1"/>
      <c r="GF140" s="1"/>
      <c r="GG140" s="1"/>
      <c r="GH140" s="1"/>
      <c r="GI140" s="1"/>
      <c r="GJ140" s="1"/>
      <c r="GK140" s="1"/>
      <c r="GL140" s="1"/>
      <c r="GM140" s="1"/>
      <c r="GN140" s="1"/>
      <c r="GO140" s="1"/>
      <c r="GP140" s="1"/>
      <c r="GQ140" s="1"/>
      <c r="GR140" s="1"/>
      <c r="GS140" s="1"/>
      <c r="GT140" s="1"/>
      <c r="GU140" s="1"/>
      <c r="GV140" s="1"/>
      <c r="GW140" s="1"/>
      <c r="GX140" s="1"/>
      <c r="GY140" s="1"/>
      <c r="GZ140" s="1"/>
      <c r="HA140" s="1"/>
      <c r="HB140" s="1"/>
      <c r="HC140" s="1"/>
      <c r="HD140" s="1"/>
      <c r="HE140" s="1"/>
    </row>
    <row r="141" spans="1:213" s="2" customFormat="1" x14ac:dyDescent="0.25">
      <c r="A141" s="3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1"/>
      <c r="ER141" s="1"/>
      <c r="ES141" s="1"/>
      <c r="ET141" s="1"/>
      <c r="EU141" s="1"/>
      <c r="EV141" s="1"/>
      <c r="EW141" s="1"/>
      <c r="EX141" s="1"/>
      <c r="EY141" s="1"/>
      <c r="EZ141" s="1"/>
      <c r="FA141" s="1"/>
      <c r="FB141" s="1"/>
      <c r="FC141" s="1"/>
      <c r="FD141" s="1"/>
      <c r="FE141" s="1"/>
      <c r="FF141" s="1"/>
      <c r="FG141" s="1"/>
      <c r="FH141" s="1"/>
      <c r="FI141" s="1"/>
      <c r="FJ141" s="1"/>
      <c r="FK141" s="1"/>
      <c r="FL141" s="1"/>
      <c r="FM141" s="1"/>
      <c r="FN141" s="1"/>
      <c r="FO141" s="1"/>
      <c r="FP141" s="1"/>
      <c r="FQ141" s="1"/>
      <c r="FR141" s="1"/>
      <c r="FS141" s="1"/>
      <c r="FT141" s="1"/>
      <c r="FU141" s="1"/>
      <c r="FV141" s="1"/>
      <c r="FW141" s="1"/>
      <c r="FX141" s="1"/>
      <c r="FY141" s="1"/>
      <c r="FZ141" s="1"/>
      <c r="GA141" s="1"/>
      <c r="GB141" s="1"/>
      <c r="GC141" s="1"/>
      <c r="GD141" s="1"/>
      <c r="GE141" s="1"/>
      <c r="GF141" s="1"/>
      <c r="GG141" s="1"/>
      <c r="GH141" s="1"/>
      <c r="GI141" s="1"/>
      <c r="GJ141" s="1"/>
      <c r="GK141" s="1"/>
      <c r="GL141" s="1"/>
      <c r="GM141" s="1"/>
      <c r="GN141" s="1"/>
      <c r="GO141" s="1"/>
      <c r="GP141" s="1"/>
      <c r="GQ141" s="1"/>
      <c r="GR141" s="1"/>
      <c r="GS141" s="1"/>
      <c r="GT141" s="1"/>
      <c r="GU141" s="1"/>
      <c r="GV141" s="1"/>
      <c r="GW141" s="1"/>
      <c r="GX141" s="1"/>
      <c r="GY141" s="1"/>
      <c r="GZ141" s="1"/>
      <c r="HA141" s="1"/>
      <c r="HB141" s="1"/>
      <c r="HC141" s="1"/>
      <c r="HD141" s="1"/>
      <c r="HE141" s="1"/>
    </row>
    <row r="142" spans="1:213" s="2" customFormat="1" x14ac:dyDescent="0.25">
      <c r="A142" s="3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  <c r="EP142" s="1"/>
      <c r="EQ142" s="1"/>
      <c r="ER142" s="1"/>
      <c r="ES142" s="1"/>
      <c r="ET142" s="1"/>
      <c r="EU142" s="1"/>
      <c r="EV142" s="1"/>
      <c r="EW142" s="1"/>
      <c r="EX142" s="1"/>
      <c r="EY142" s="1"/>
      <c r="EZ142" s="1"/>
      <c r="FA142" s="1"/>
      <c r="FB142" s="1"/>
      <c r="FC142" s="1"/>
      <c r="FD142" s="1"/>
      <c r="FE142" s="1"/>
      <c r="FF142" s="1"/>
      <c r="FG142" s="1"/>
      <c r="FH142" s="1"/>
      <c r="FI142" s="1"/>
      <c r="FJ142" s="1"/>
      <c r="FK142" s="1"/>
      <c r="FL142" s="1"/>
      <c r="FM142" s="1"/>
      <c r="FN142" s="1"/>
      <c r="FO142" s="1"/>
      <c r="FP142" s="1"/>
      <c r="FQ142" s="1"/>
      <c r="FR142" s="1"/>
      <c r="FS142" s="1"/>
      <c r="FT142" s="1"/>
      <c r="FU142" s="1"/>
      <c r="FV142" s="1"/>
      <c r="FW142" s="1"/>
      <c r="FX142" s="1"/>
      <c r="FY142" s="1"/>
      <c r="FZ142" s="1"/>
      <c r="GA142" s="1"/>
      <c r="GB142" s="1"/>
      <c r="GC142" s="1"/>
      <c r="GD142" s="1"/>
      <c r="GE142" s="1"/>
      <c r="GF142" s="1"/>
      <c r="GG142" s="1"/>
      <c r="GH142" s="1"/>
      <c r="GI142" s="1"/>
      <c r="GJ142" s="1"/>
      <c r="GK142" s="1"/>
      <c r="GL142" s="1"/>
      <c r="GM142" s="1"/>
      <c r="GN142" s="1"/>
      <c r="GO142" s="1"/>
      <c r="GP142" s="1"/>
      <c r="GQ142" s="1"/>
      <c r="GR142" s="1"/>
      <c r="GS142" s="1"/>
      <c r="GT142" s="1"/>
      <c r="GU142" s="1"/>
      <c r="GV142" s="1"/>
      <c r="GW142" s="1"/>
      <c r="GX142" s="1"/>
      <c r="GY142" s="1"/>
      <c r="GZ142" s="1"/>
      <c r="HA142" s="1"/>
      <c r="HB142" s="1"/>
      <c r="HC142" s="1"/>
      <c r="HD142" s="1"/>
      <c r="HE142" s="1"/>
    </row>
    <row r="143" spans="1:213" s="2" customFormat="1" x14ac:dyDescent="0.25">
      <c r="A143" s="3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  <c r="EU143" s="1"/>
      <c r="EV143" s="1"/>
      <c r="EW143" s="1"/>
      <c r="EX143" s="1"/>
      <c r="EY143" s="1"/>
      <c r="EZ143" s="1"/>
      <c r="FA143" s="1"/>
      <c r="FB143" s="1"/>
      <c r="FC143" s="1"/>
      <c r="FD143" s="1"/>
      <c r="FE143" s="1"/>
      <c r="FF143" s="1"/>
      <c r="FG143" s="1"/>
      <c r="FH143" s="1"/>
      <c r="FI143" s="1"/>
      <c r="FJ143" s="1"/>
      <c r="FK143" s="1"/>
      <c r="FL143" s="1"/>
      <c r="FM143" s="1"/>
      <c r="FN143" s="1"/>
      <c r="FO143" s="1"/>
      <c r="FP143" s="1"/>
      <c r="FQ143" s="1"/>
      <c r="FR143" s="1"/>
      <c r="FS143" s="1"/>
      <c r="FT143" s="1"/>
      <c r="FU143" s="1"/>
      <c r="FV143" s="1"/>
      <c r="FW143" s="1"/>
      <c r="FX143" s="1"/>
      <c r="FY143" s="1"/>
      <c r="FZ143" s="1"/>
      <c r="GA143" s="1"/>
      <c r="GB143" s="1"/>
      <c r="GC143" s="1"/>
      <c r="GD143" s="1"/>
      <c r="GE143" s="1"/>
      <c r="GF143" s="1"/>
      <c r="GG143" s="1"/>
      <c r="GH143" s="1"/>
      <c r="GI143" s="1"/>
      <c r="GJ143" s="1"/>
      <c r="GK143" s="1"/>
      <c r="GL143" s="1"/>
      <c r="GM143" s="1"/>
      <c r="GN143" s="1"/>
      <c r="GO143" s="1"/>
      <c r="GP143" s="1"/>
      <c r="GQ143" s="1"/>
      <c r="GR143" s="1"/>
      <c r="GS143" s="1"/>
      <c r="GT143" s="1"/>
      <c r="GU143" s="1"/>
      <c r="GV143" s="1"/>
      <c r="GW143" s="1"/>
      <c r="GX143" s="1"/>
      <c r="GY143" s="1"/>
      <c r="GZ143" s="1"/>
      <c r="HA143" s="1"/>
      <c r="HB143" s="1"/>
      <c r="HC143" s="1"/>
      <c r="HD143" s="1"/>
      <c r="HE143" s="1"/>
    </row>
    <row r="144" spans="1:213" s="2" customFormat="1" x14ac:dyDescent="0.25">
      <c r="A144" s="3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  <c r="EP144" s="1"/>
      <c r="EQ144" s="1"/>
      <c r="ER144" s="1"/>
      <c r="ES144" s="1"/>
      <c r="ET144" s="1"/>
      <c r="EU144" s="1"/>
      <c r="EV144" s="1"/>
      <c r="EW144" s="1"/>
      <c r="EX144" s="1"/>
      <c r="EY144" s="1"/>
      <c r="EZ144" s="1"/>
      <c r="FA144" s="1"/>
      <c r="FB144" s="1"/>
      <c r="FC144" s="1"/>
      <c r="FD144" s="1"/>
      <c r="FE144" s="1"/>
      <c r="FF144" s="1"/>
      <c r="FG144" s="1"/>
      <c r="FH144" s="1"/>
      <c r="FI144" s="1"/>
      <c r="FJ144" s="1"/>
      <c r="FK144" s="1"/>
      <c r="FL144" s="1"/>
      <c r="FM144" s="1"/>
      <c r="FN144" s="1"/>
      <c r="FO144" s="1"/>
      <c r="FP144" s="1"/>
      <c r="FQ144" s="1"/>
      <c r="FR144" s="1"/>
      <c r="FS144" s="1"/>
      <c r="FT144" s="1"/>
      <c r="FU144" s="1"/>
      <c r="FV144" s="1"/>
      <c r="FW144" s="1"/>
      <c r="FX144" s="1"/>
      <c r="FY144" s="1"/>
      <c r="FZ144" s="1"/>
      <c r="GA144" s="1"/>
      <c r="GB144" s="1"/>
      <c r="GC144" s="1"/>
      <c r="GD144" s="1"/>
      <c r="GE144" s="1"/>
      <c r="GF144" s="1"/>
      <c r="GG144" s="1"/>
      <c r="GH144" s="1"/>
      <c r="GI144" s="1"/>
      <c r="GJ144" s="1"/>
      <c r="GK144" s="1"/>
      <c r="GL144" s="1"/>
      <c r="GM144" s="1"/>
      <c r="GN144" s="1"/>
      <c r="GO144" s="1"/>
      <c r="GP144" s="1"/>
      <c r="GQ144" s="1"/>
      <c r="GR144" s="1"/>
      <c r="GS144" s="1"/>
      <c r="GT144" s="1"/>
      <c r="GU144" s="1"/>
      <c r="GV144" s="1"/>
      <c r="GW144" s="1"/>
      <c r="GX144" s="1"/>
      <c r="GY144" s="1"/>
      <c r="GZ144" s="1"/>
      <c r="HA144" s="1"/>
      <c r="HB144" s="1"/>
      <c r="HC144" s="1"/>
      <c r="HD144" s="1"/>
      <c r="HE144" s="1"/>
    </row>
    <row r="145" spans="1:213" s="2" customFormat="1" x14ac:dyDescent="0.25">
      <c r="A145" s="3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  <c r="EP145" s="1"/>
      <c r="EQ145" s="1"/>
      <c r="ER145" s="1"/>
      <c r="ES145" s="1"/>
      <c r="ET145" s="1"/>
      <c r="EU145" s="1"/>
      <c r="EV145" s="1"/>
      <c r="EW145" s="1"/>
      <c r="EX145" s="1"/>
      <c r="EY145" s="1"/>
      <c r="EZ145" s="1"/>
      <c r="FA145" s="1"/>
      <c r="FB145" s="1"/>
      <c r="FC145" s="1"/>
      <c r="FD145" s="1"/>
      <c r="FE145" s="1"/>
      <c r="FF145" s="1"/>
      <c r="FG145" s="1"/>
      <c r="FH145" s="1"/>
      <c r="FI145" s="1"/>
      <c r="FJ145" s="1"/>
      <c r="FK145" s="1"/>
      <c r="FL145" s="1"/>
      <c r="FM145" s="1"/>
      <c r="FN145" s="1"/>
      <c r="FO145" s="1"/>
      <c r="FP145" s="1"/>
      <c r="FQ145" s="1"/>
      <c r="FR145" s="1"/>
      <c r="FS145" s="1"/>
      <c r="FT145" s="1"/>
      <c r="FU145" s="1"/>
      <c r="FV145" s="1"/>
      <c r="FW145" s="1"/>
      <c r="FX145" s="1"/>
      <c r="FY145" s="1"/>
      <c r="FZ145" s="1"/>
      <c r="GA145" s="1"/>
      <c r="GB145" s="1"/>
      <c r="GC145" s="1"/>
      <c r="GD145" s="1"/>
      <c r="GE145" s="1"/>
      <c r="GF145" s="1"/>
      <c r="GG145" s="1"/>
      <c r="GH145" s="1"/>
      <c r="GI145" s="1"/>
      <c r="GJ145" s="1"/>
      <c r="GK145" s="1"/>
      <c r="GL145" s="1"/>
      <c r="GM145" s="1"/>
      <c r="GN145" s="1"/>
      <c r="GO145" s="1"/>
      <c r="GP145" s="1"/>
      <c r="GQ145" s="1"/>
      <c r="GR145" s="1"/>
      <c r="GS145" s="1"/>
      <c r="GT145" s="1"/>
      <c r="GU145" s="1"/>
      <c r="GV145" s="1"/>
      <c r="GW145" s="1"/>
      <c r="GX145" s="1"/>
      <c r="GY145" s="1"/>
      <c r="GZ145" s="1"/>
      <c r="HA145" s="1"/>
      <c r="HB145" s="1"/>
      <c r="HC145" s="1"/>
      <c r="HD145" s="1"/>
      <c r="HE145" s="1"/>
    </row>
    <row r="146" spans="1:213" s="2" customFormat="1" x14ac:dyDescent="0.25">
      <c r="A146" s="3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  <c r="EP146" s="1"/>
      <c r="EQ146" s="1"/>
      <c r="ER146" s="1"/>
      <c r="ES146" s="1"/>
      <c r="ET146" s="1"/>
      <c r="EU146" s="1"/>
      <c r="EV146" s="1"/>
      <c r="EW146" s="1"/>
      <c r="EX146" s="1"/>
      <c r="EY146" s="1"/>
      <c r="EZ146" s="1"/>
      <c r="FA146" s="1"/>
      <c r="FB146" s="1"/>
      <c r="FC146" s="1"/>
      <c r="FD146" s="1"/>
      <c r="FE146" s="1"/>
      <c r="FF146" s="1"/>
      <c r="FG146" s="1"/>
      <c r="FH146" s="1"/>
      <c r="FI146" s="1"/>
      <c r="FJ146" s="1"/>
      <c r="FK146" s="1"/>
      <c r="FL146" s="1"/>
      <c r="FM146" s="1"/>
      <c r="FN146" s="1"/>
      <c r="FO146" s="1"/>
      <c r="FP146" s="1"/>
      <c r="FQ146" s="1"/>
      <c r="FR146" s="1"/>
      <c r="FS146" s="1"/>
      <c r="FT146" s="1"/>
      <c r="FU146" s="1"/>
      <c r="FV146" s="1"/>
      <c r="FW146" s="1"/>
      <c r="FX146" s="1"/>
      <c r="FY146" s="1"/>
      <c r="FZ146" s="1"/>
      <c r="GA146" s="1"/>
      <c r="GB146" s="1"/>
      <c r="GC146" s="1"/>
      <c r="GD146" s="1"/>
      <c r="GE146" s="1"/>
      <c r="GF146" s="1"/>
      <c r="GG146" s="1"/>
      <c r="GH146" s="1"/>
      <c r="GI146" s="1"/>
      <c r="GJ146" s="1"/>
      <c r="GK146" s="1"/>
      <c r="GL146" s="1"/>
      <c r="GM146" s="1"/>
      <c r="GN146" s="1"/>
      <c r="GO146" s="1"/>
      <c r="GP146" s="1"/>
      <c r="GQ146" s="1"/>
      <c r="GR146" s="1"/>
      <c r="GS146" s="1"/>
      <c r="GT146" s="1"/>
      <c r="GU146" s="1"/>
      <c r="GV146" s="1"/>
      <c r="GW146" s="1"/>
      <c r="GX146" s="1"/>
      <c r="GY146" s="1"/>
      <c r="GZ146" s="1"/>
      <c r="HA146" s="1"/>
      <c r="HB146" s="1"/>
      <c r="HC146" s="1"/>
      <c r="HD146" s="1"/>
      <c r="HE146" s="1"/>
    </row>
    <row r="147" spans="1:213" s="2" customFormat="1" x14ac:dyDescent="0.25">
      <c r="A147" s="3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  <c r="EC147" s="1"/>
      <c r="ED147" s="1"/>
      <c r="EE147" s="1"/>
      <c r="EF147" s="1"/>
      <c r="EG147" s="1"/>
      <c r="EH147" s="1"/>
      <c r="EI147" s="1"/>
      <c r="EJ147" s="1"/>
      <c r="EK147" s="1"/>
      <c r="EL147" s="1"/>
      <c r="EM147" s="1"/>
      <c r="EN147" s="1"/>
      <c r="EO147" s="1"/>
      <c r="EP147" s="1"/>
      <c r="EQ147" s="1"/>
      <c r="ER147" s="1"/>
      <c r="ES147" s="1"/>
      <c r="ET147" s="1"/>
      <c r="EU147" s="1"/>
      <c r="EV147" s="1"/>
      <c r="EW147" s="1"/>
      <c r="EX147" s="1"/>
      <c r="EY147" s="1"/>
      <c r="EZ147" s="1"/>
      <c r="FA147" s="1"/>
      <c r="FB147" s="1"/>
      <c r="FC147" s="1"/>
      <c r="FD147" s="1"/>
      <c r="FE147" s="1"/>
      <c r="FF147" s="1"/>
      <c r="FG147" s="1"/>
      <c r="FH147" s="1"/>
      <c r="FI147" s="1"/>
      <c r="FJ147" s="1"/>
      <c r="FK147" s="1"/>
      <c r="FL147" s="1"/>
      <c r="FM147" s="1"/>
      <c r="FN147" s="1"/>
      <c r="FO147" s="1"/>
      <c r="FP147" s="1"/>
      <c r="FQ147" s="1"/>
      <c r="FR147" s="1"/>
      <c r="FS147" s="1"/>
      <c r="FT147" s="1"/>
      <c r="FU147" s="1"/>
      <c r="FV147" s="1"/>
      <c r="FW147" s="1"/>
      <c r="FX147" s="1"/>
      <c r="FY147" s="1"/>
      <c r="FZ147" s="1"/>
      <c r="GA147" s="1"/>
      <c r="GB147" s="1"/>
      <c r="GC147" s="1"/>
      <c r="GD147" s="1"/>
      <c r="GE147" s="1"/>
      <c r="GF147" s="1"/>
      <c r="GG147" s="1"/>
      <c r="GH147" s="1"/>
      <c r="GI147" s="1"/>
      <c r="GJ147" s="1"/>
      <c r="GK147" s="1"/>
      <c r="GL147" s="1"/>
      <c r="GM147" s="1"/>
      <c r="GN147" s="1"/>
      <c r="GO147" s="1"/>
      <c r="GP147" s="1"/>
      <c r="GQ147" s="1"/>
      <c r="GR147" s="1"/>
      <c r="GS147" s="1"/>
      <c r="GT147" s="1"/>
      <c r="GU147" s="1"/>
      <c r="GV147" s="1"/>
      <c r="GW147" s="1"/>
      <c r="GX147" s="1"/>
      <c r="GY147" s="1"/>
      <c r="GZ147" s="1"/>
      <c r="HA147" s="1"/>
      <c r="HB147" s="1"/>
      <c r="HC147" s="1"/>
      <c r="HD147" s="1"/>
      <c r="HE147" s="1"/>
    </row>
    <row r="148" spans="1:213" s="2" customFormat="1" x14ac:dyDescent="0.25">
      <c r="A148" s="3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  <c r="EC148" s="1"/>
      <c r="ED148" s="1"/>
      <c r="EE148" s="1"/>
      <c r="EF148" s="1"/>
      <c r="EG148" s="1"/>
      <c r="EH148" s="1"/>
      <c r="EI148" s="1"/>
      <c r="EJ148" s="1"/>
      <c r="EK148" s="1"/>
      <c r="EL148" s="1"/>
      <c r="EM148" s="1"/>
      <c r="EN148" s="1"/>
      <c r="EO148" s="1"/>
      <c r="EP148" s="1"/>
      <c r="EQ148" s="1"/>
      <c r="ER148" s="1"/>
      <c r="ES148" s="1"/>
      <c r="ET148" s="1"/>
      <c r="EU148" s="1"/>
      <c r="EV148" s="1"/>
      <c r="EW148" s="1"/>
      <c r="EX148" s="1"/>
      <c r="EY148" s="1"/>
      <c r="EZ148" s="1"/>
      <c r="FA148" s="1"/>
      <c r="FB148" s="1"/>
      <c r="FC148" s="1"/>
      <c r="FD148" s="1"/>
      <c r="FE148" s="1"/>
      <c r="FF148" s="1"/>
      <c r="FG148" s="1"/>
      <c r="FH148" s="1"/>
      <c r="FI148" s="1"/>
      <c r="FJ148" s="1"/>
      <c r="FK148" s="1"/>
      <c r="FL148" s="1"/>
      <c r="FM148" s="1"/>
      <c r="FN148" s="1"/>
      <c r="FO148" s="1"/>
      <c r="FP148" s="1"/>
      <c r="FQ148" s="1"/>
      <c r="FR148" s="1"/>
      <c r="FS148" s="1"/>
      <c r="FT148" s="1"/>
      <c r="FU148" s="1"/>
      <c r="FV148" s="1"/>
      <c r="FW148" s="1"/>
      <c r="FX148" s="1"/>
      <c r="FY148" s="1"/>
      <c r="FZ148" s="1"/>
      <c r="GA148" s="1"/>
      <c r="GB148" s="1"/>
      <c r="GC148" s="1"/>
      <c r="GD148" s="1"/>
      <c r="GE148" s="1"/>
      <c r="GF148" s="1"/>
      <c r="GG148" s="1"/>
      <c r="GH148" s="1"/>
      <c r="GI148" s="1"/>
      <c r="GJ148" s="1"/>
      <c r="GK148" s="1"/>
      <c r="GL148" s="1"/>
      <c r="GM148" s="1"/>
      <c r="GN148" s="1"/>
      <c r="GO148" s="1"/>
      <c r="GP148" s="1"/>
      <c r="GQ148" s="1"/>
      <c r="GR148" s="1"/>
      <c r="GS148" s="1"/>
      <c r="GT148" s="1"/>
      <c r="GU148" s="1"/>
      <c r="GV148" s="1"/>
      <c r="GW148" s="1"/>
      <c r="GX148" s="1"/>
      <c r="GY148" s="1"/>
      <c r="GZ148" s="1"/>
      <c r="HA148" s="1"/>
      <c r="HB148" s="1"/>
      <c r="HC148" s="1"/>
      <c r="HD148" s="1"/>
      <c r="HE148" s="1"/>
    </row>
    <row r="149" spans="1:213" s="2" customFormat="1" x14ac:dyDescent="0.25">
      <c r="A149" s="3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  <c r="EC149" s="1"/>
      <c r="ED149" s="1"/>
      <c r="EE149" s="1"/>
      <c r="EF149" s="1"/>
      <c r="EG149" s="1"/>
      <c r="EH149" s="1"/>
      <c r="EI149" s="1"/>
      <c r="EJ149" s="1"/>
      <c r="EK149" s="1"/>
      <c r="EL149" s="1"/>
      <c r="EM149" s="1"/>
      <c r="EN149" s="1"/>
      <c r="EO149" s="1"/>
      <c r="EP149" s="1"/>
      <c r="EQ149" s="1"/>
      <c r="ER149" s="1"/>
      <c r="ES149" s="1"/>
      <c r="ET149" s="1"/>
      <c r="EU149" s="1"/>
      <c r="EV149" s="1"/>
      <c r="EW149" s="1"/>
      <c r="EX149" s="1"/>
      <c r="EY149" s="1"/>
      <c r="EZ149" s="1"/>
      <c r="FA149" s="1"/>
      <c r="FB149" s="1"/>
      <c r="FC149" s="1"/>
      <c r="FD149" s="1"/>
      <c r="FE149" s="1"/>
      <c r="FF149" s="1"/>
      <c r="FG149" s="1"/>
      <c r="FH149" s="1"/>
      <c r="FI149" s="1"/>
      <c r="FJ149" s="1"/>
      <c r="FK149" s="1"/>
      <c r="FL149" s="1"/>
      <c r="FM149" s="1"/>
      <c r="FN149" s="1"/>
      <c r="FO149" s="1"/>
      <c r="FP149" s="1"/>
      <c r="FQ149" s="1"/>
      <c r="FR149" s="1"/>
      <c r="FS149" s="1"/>
      <c r="FT149" s="1"/>
      <c r="FU149" s="1"/>
      <c r="FV149" s="1"/>
      <c r="FW149" s="1"/>
      <c r="FX149" s="1"/>
      <c r="FY149" s="1"/>
      <c r="FZ149" s="1"/>
      <c r="GA149" s="1"/>
      <c r="GB149" s="1"/>
      <c r="GC149" s="1"/>
      <c r="GD149" s="1"/>
      <c r="GE149" s="1"/>
      <c r="GF149" s="1"/>
      <c r="GG149" s="1"/>
      <c r="GH149" s="1"/>
      <c r="GI149" s="1"/>
      <c r="GJ149" s="1"/>
      <c r="GK149" s="1"/>
      <c r="GL149" s="1"/>
      <c r="GM149" s="1"/>
      <c r="GN149" s="1"/>
      <c r="GO149" s="1"/>
      <c r="GP149" s="1"/>
      <c r="GQ149" s="1"/>
      <c r="GR149" s="1"/>
      <c r="GS149" s="1"/>
      <c r="GT149" s="1"/>
      <c r="GU149" s="1"/>
      <c r="GV149" s="1"/>
      <c r="GW149" s="1"/>
      <c r="GX149" s="1"/>
      <c r="GY149" s="1"/>
      <c r="GZ149" s="1"/>
      <c r="HA149" s="1"/>
      <c r="HB149" s="1"/>
      <c r="HC149" s="1"/>
      <c r="HD149" s="1"/>
      <c r="HE149" s="1"/>
    </row>
    <row r="150" spans="1:213" s="2" customFormat="1" x14ac:dyDescent="0.25">
      <c r="A150" s="3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  <c r="DY150" s="1"/>
      <c r="DZ150" s="1"/>
      <c r="EA150" s="1"/>
      <c r="EB150" s="1"/>
      <c r="EC150" s="1"/>
      <c r="ED150" s="1"/>
      <c r="EE150" s="1"/>
      <c r="EF150" s="1"/>
      <c r="EG150" s="1"/>
      <c r="EH150" s="1"/>
      <c r="EI150" s="1"/>
      <c r="EJ150" s="1"/>
      <c r="EK150" s="1"/>
      <c r="EL150" s="1"/>
      <c r="EM150" s="1"/>
      <c r="EN150" s="1"/>
      <c r="EO150" s="1"/>
      <c r="EP150" s="1"/>
      <c r="EQ150" s="1"/>
      <c r="ER150" s="1"/>
      <c r="ES150" s="1"/>
      <c r="ET150" s="1"/>
      <c r="EU150" s="1"/>
      <c r="EV150" s="1"/>
      <c r="EW150" s="1"/>
      <c r="EX150" s="1"/>
      <c r="EY150" s="1"/>
      <c r="EZ150" s="1"/>
      <c r="FA150" s="1"/>
      <c r="FB150" s="1"/>
      <c r="FC150" s="1"/>
      <c r="FD150" s="1"/>
      <c r="FE150" s="1"/>
      <c r="FF150" s="1"/>
      <c r="FG150" s="1"/>
      <c r="FH150" s="1"/>
      <c r="FI150" s="1"/>
      <c r="FJ150" s="1"/>
      <c r="FK150" s="1"/>
      <c r="FL150" s="1"/>
      <c r="FM150" s="1"/>
      <c r="FN150" s="1"/>
      <c r="FO150" s="1"/>
      <c r="FP150" s="1"/>
      <c r="FQ150" s="1"/>
      <c r="FR150" s="1"/>
      <c r="FS150" s="1"/>
      <c r="FT150" s="1"/>
      <c r="FU150" s="1"/>
      <c r="FV150" s="1"/>
      <c r="FW150" s="1"/>
      <c r="FX150" s="1"/>
      <c r="FY150" s="1"/>
      <c r="FZ150" s="1"/>
      <c r="GA150" s="1"/>
      <c r="GB150" s="1"/>
      <c r="GC150" s="1"/>
      <c r="GD150" s="1"/>
      <c r="GE150" s="1"/>
      <c r="GF150" s="1"/>
      <c r="GG150" s="1"/>
      <c r="GH150" s="1"/>
      <c r="GI150" s="1"/>
      <c r="GJ150" s="1"/>
      <c r="GK150" s="1"/>
      <c r="GL150" s="1"/>
      <c r="GM150" s="1"/>
      <c r="GN150" s="1"/>
      <c r="GO150" s="1"/>
      <c r="GP150" s="1"/>
      <c r="GQ150" s="1"/>
      <c r="GR150" s="1"/>
      <c r="GS150" s="1"/>
      <c r="GT150" s="1"/>
      <c r="GU150" s="1"/>
      <c r="GV150" s="1"/>
      <c r="GW150" s="1"/>
      <c r="GX150" s="1"/>
      <c r="GY150" s="1"/>
      <c r="GZ150" s="1"/>
      <c r="HA150" s="1"/>
      <c r="HB150" s="1"/>
      <c r="HC150" s="1"/>
      <c r="HD150" s="1"/>
      <c r="HE150" s="1"/>
    </row>
    <row r="151" spans="1:213" s="2" customFormat="1" x14ac:dyDescent="0.25">
      <c r="A151" s="3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  <c r="EC151" s="1"/>
      <c r="ED151" s="1"/>
      <c r="EE151" s="1"/>
      <c r="EF151" s="1"/>
      <c r="EG151" s="1"/>
      <c r="EH151" s="1"/>
      <c r="EI151" s="1"/>
      <c r="EJ151" s="1"/>
      <c r="EK151" s="1"/>
      <c r="EL151" s="1"/>
      <c r="EM151" s="1"/>
      <c r="EN151" s="1"/>
      <c r="EO151" s="1"/>
      <c r="EP151" s="1"/>
      <c r="EQ151" s="1"/>
      <c r="ER151" s="1"/>
      <c r="ES151" s="1"/>
      <c r="ET151" s="1"/>
      <c r="EU151" s="1"/>
      <c r="EV151" s="1"/>
      <c r="EW151" s="1"/>
      <c r="EX151" s="1"/>
      <c r="EY151" s="1"/>
      <c r="EZ151" s="1"/>
      <c r="FA151" s="1"/>
      <c r="FB151" s="1"/>
      <c r="FC151" s="1"/>
      <c r="FD151" s="1"/>
      <c r="FE151" s="1"/>
      <c r="FF151" s="1"/>
      <c r="FG151" s="1"/>
      <c r="FH151" s="1"/>
      <c r="FI151" s="1"/>
      <c r="FJ151" s="1"/>
      <c r="FK151" s="1"/>
      <c r="FL151" s="1"/>
      <c r="FM151" s="1"/>
      <c r="FN151" s="1"/>
      <c r="FO151" s="1"/>
      <c r="FP151" s="1"/>
      <c r="FQ151" s="1"/>
      <c r="FR151" s="1"/>
      <c r="FS151" s="1"/>
      <c r="FT151" s="1"/>
      <c r="FU151" s="1"/>
      <c r="FV151" s="1"/>
      <c r="FW151" s="1"/>
      <c r="FX151" s="1"/>
      <c r="FY151" s="1"/>
      <c r="FZ151" s="1"/>
      <c r="GA151" s="1"/>
      <c r="GB151" s="1"/>
      <c r="GC151" s="1"/>
      <c r="GD151" s="1"/>
      <c r="GE151" s="1"/>
      <c r="GF151" s="1"/>
      <c r="GG151" s="1"/>
      <c r="GH151" s="1"/>
      <c r="GI151" s="1"/>
      <c r="GJ151" s="1"/>
      <c r="GK151" s="1"/>
      <c r="GL151" s="1"/>
      <c r="GM151" s="1"/>
      <c r="GN151" s="1"/>
      <c r="GO151" s="1"/>
      <c r="GP151" s="1"/>
      <c r="GQ151" s="1"/>
      <c r="GR151" s="1"/>
      <c r="GS151" s="1"/>
      <c r="GT151" s="1"/>
      <c r="GU151" s="1"/>
      <c r="GV151" s="1"/>
      <c r="GW151" s="1"/>
      <c r="GX151" s="1"/>
      <c r="GY151" s="1"/>
      <c r="GZ151" s="1"/>
      <c r="HA151" s="1"/>
      <c r="HB151" s="1"/>
      <c r="HC151" s="1"/>
      <c r="HD151" s="1"/>
      <c r="HE151" s="1"/>
    </row>
    <row r="152" spans="1:213" s="2" customFormat="1" x14ac:dyDescent="0.25">
      <c r="A152" s="3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  <c r="EU152" s="1"/>
      <c r="EV152" s="1"/>
      <c r="EW152" s="1"/>
      <c r="EX152" s="1"/>
      <c r="EY152" s="1"/>
      <c r="EZ152" s="1"/>
      <c r="FA152" s="1"/>
      <c r="FB152" s="1"/>
      <c r="FC152" s="1"/>
      <c r="FD152" s="1"/>
      <c r="FE152" s="1"/>
      <c r="FF152" s="1"/>
      <c r="FG152" s="1"/>
      <c r="FH152" s="1"/>
      <c r="FI152" s="1"/>
      <c r="FJ152" s="1"/>
      <c r="FK152" s="1"/>
      <c r="FL152" s="1"/>
      <c r="FM152" s="1"/>
      <c r="FN152" s="1"/>
      <c r="FO152" s="1"/>
      <c r="FP152" s="1"/>
      <c r="FQ152" s="1"/>
      <c r="FR152" s="1"/>
      <c r="FS152" s="1"/>
      <c r="FT152" s="1"/>
      <c r="FU152" s="1"/>
      <c r="FV152" s="1"/>
      <c r="FW152" s="1"/>
      <c r="FX152" s="1"/>
      <c r="FY152" s="1"/>
      <c r="FZ152" s="1"/>
      <c r="GA152" s="1"/>
      <c r="GB152" s="1"/>
      <c r="GC152" s="1"/>
      <c r="GD152" s="1"/>
      <c r="GE152" s="1"/>
      <c r="GF152" s="1"/>
      <c r="GG152" s="1"/>
      <c r="GH152" s="1"/>
      <c r="GI152" s="1"/>
      <c r="GJ152" s="1"/>
      <c r="GK152" s="1"/>
      <c r="GL152" s="1"/>
      <c r="GM152" s="1"/>
      <c r="GN152" s="1"/>
      <c r="GO152" s="1"/>
      <c r="GP152" s="1"/>
      <c r="GQ152" s="1"/>
      <c r="GR152" s="1"/>
      <c r="GS152" s="1"/>
      <c r="GT152" s="1"/>
      <c r="GU152" s="1"/>
      <c r="GV152" s="1"/>
      <c r="GW152" s="1"/>
      <c r="GX152" s="1"/>
      <c r="GY152" s="1"/>
      <c r="GZ152" s="1"/>
      <c r="HA152" s="1"/>
      <c r="HB152" s="1"/>
      <c r="HC152" s="1"/>
      <c r="HD152" s="1"/>
      <c r="HE152" s="1"/>
    </row>
    <row r="153" spans="1:213" s="2" customFormat="1" x14ac:dyDescent="0.25">
      <c r="A153" s="3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1"/>
      <c r="EP153" s="1"/>
      <c r="EQ153" s="1"/>
      <c r="ER153" s="1"/>
      <c r="ES153" s="1"/>
      <c r="ET153" s="1"/>
      <c r="EU153" s="1"/>
      <c r="EV153" s="1"/>
      <c r="EW153" s="1"/>
      <c r="EX153" s="1"/>
      <c r="EY153" s="1"/>
      <c r="EZ153" s="1"/>
      <c r="FA153" s="1"/>
      <c r="FB153" s="1"/>
      <c r="FC153" s="1"/>
      <c r="FD153" s="1"/>
      <c r="FE153" s="1"/>
      <c r="FF153" s="1"/>
      <c r="FG153" s="1"/>
      <c r="FH153" s="1"/>
      <c r="FI153" s="1"/>
      <c r="FJ153" s="1"/>
      <c r="FK153" s="1"/>
      <c r="FL153" s="1"/>
      <c r="FM153" s="1"/>
      <c r="FN153" s="1"/>
      <c r="FO153" s="1"/>
      <c r="FP153" s="1"/>
      <c r="FQ153" s="1"/>
      <c r="FR153" s="1"/>
      <c r="FS153" s="1"/>
      <c r="FT153" s="1"/>
      <c r="FU153" s="1"/>
      <c r="FV153" s="1"/>
      <c r="FW153" s="1"/>
      <c r="FX153" s="1"/>
      <c r="FY153" s="1"/>
      <c r="FZ153" s="1"/>
      <c r="GA153" s="1"/>
      <c r="GB153" s="1"/>
      <c r="GC153" s="1"/>
      <c r="GD153" s="1"/>
      <c r="GE153" s="1"/>
      <c r="GF153" s="1"/>
      <c r="GG153" s="1"/>
      <c r="GH153" s="1"/>
      <c r="GI153" s="1"/>
      <c r="GJ153" s="1"/>
      <c r="GK153" s="1"/>
      <c r="GL153" s="1"/>
      <c r="GM153" s="1"/>
      <c r="GN153" s="1"/>
      <c r="GO153" s="1"/>
      <c r="GP153" s="1"/>
      <c r="GQ153" s="1"/>
      <c r="GR153" s="1"/>
      <c r="GS153" s="1"/>
      <c r="GT153" s="1"/>
      <c r="GU153" s="1"/>
      <c r="GV153" s="1"/>
      <c r="GW153" s="1"/>
      <c r="GX153" s="1"/>
      <c r="GY153" s="1"/>
      <c r="GZ153" s="1"/>
      <c r="HA153" s="1"/>
      <c r="HB153" s="1"/>
      <c r="HC153" s="1"/>
      <c r="HD153" s="1"/>
      <c r="HE153" s="1"/>
    </row>
    <row r="154" spans="1:213" s="2" customFormat="1" x14ac:dyDescent="0.25">
      <c r="A154" s="3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  <c r="DY154" s="1"/>
      <c r="DZ154" s="1"/>
      <c r="EA154" s="1"/>
      <c r="EB154" s="1"/>
      <c r="EC154" s="1"/>
      <c r="ED154" s="1"/>
      <c r="EE154" s="1"/>
      <c r="EF154" s="1"/>
      <c r="EG154" s="1"/>
      <c r="EH154" s="1"/>
      <c r="EI154" s="1"/>
      <c r="EJ154" s="1"/>
      <c r="EK154" s="1"/>
      <c r="EL154" s="1"/>
      <c r="EM154" s="1"/>
      <c r="EN154" s="1"/>
      <c r="EO154" s="1"/>
      <c r="EP154" s="1"/>
      <c r="EQ154" s="1"/>
      <c r="ER154" s="1"/>
      <c r="ES154" s="1"/>
      <c r="ET154" s="1"/>
      <c r="EU154" s="1"/>
      <c r="EV154" s="1"/>
      <c r="EW154" s="1"/>
      <c r="EX154" s="1"/>
      <c r="EY154" s="1"/>
      <c r="EZ154" s="1"/>
      <c r="FA154" s="1"/>
      <c r="FB154" s="1"/>
      <c r="FC154" s="1"/>
      <c r="FD154" s="1"/>
      <c r="FE154" s="1"/>
      <c r="FF154" s="1"/>
      <c r="FG154" s="1"/>
      <c r="FH154" s="1"/>
      <c r="FI154" s="1"/>
      <c r="FJ154" s="1"/>
      <c r="FK154" s="1"/>
      <c r="FL154" s="1"/>
      <c r="FM154" s="1"/>
      <c r="FN154" s="1"/>
      <c r="FO154" s="1"/>
      <c r="FP154" s="1"/>
      <c r="FQ154" s="1"/>
      <c r="FR154" s="1"/>
      <c r="FS154" s="1"/>
      <c r="FT154" s="1"/>
      <c r="FU154" s="1"/>
      <c r="FV154" s="1"/>
      <c r="FW154" s="1"/>
      <c r="FX154" s="1"/>
      <c r="FY154" s="1"/>
      <c r="FZ154" s="1"/>
      <c r="GA154" s="1"/>
      <c r="GB154" s="1"/>
      <c r="GC154" s="1"/>
      <c r="GD154" s="1"/>
      <c r="GE154" s="1"/>
      <c r="GF154" s="1"/>
      <c r="GG154" s="1"/>
      <c r="GH154" s="1"/>
      <c r="GI154" s="1"/>
      <c r="GJ154" s="1"/>
      <c r="GK154" s="1"/>
      <c r="GL154" s="1"/>
      <c r="GM154" s="1"/>
      <c r="GN154" s="1"/>
      <c r="GO154" s="1"/>
      <c r="GP154" s="1"/>
      <c r="GQ154" s="1"/>
      <c r="GR154" s="1"/>
      <c r="GS154" s="1"/>
      <c r="GT154" s="1"/>
      <c r="GU154" s="1"/>
      <c r="GV154" s="1"/>
      <c r="GW154" s="1"/>
      <c r="GX154" s="1"/>
      <c r="GY154" s="1"/>
      <c r="GZ154" s="1"/>
      <c r="HA154" s="1"/>
      <c r="HB154" s="1"/>
      <c r="HC154" s="1"/>
      <c r="HD154" s="1"/>
      <c r="HE154" s="1"/>
    </row>
    <row r="155" spans="1:213" s="2" customFormat="1" x14ac:dyDescent="0.25">
      <c r="A155" s="3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/>
      <c r="EE155" s="1"/>
      <c r="EF155" s="1"/>
      <c r="EG155" s="1"/>
      <c r="EH155" s="1"/>
      <c r="EI155" s="1"/>
      <c r="EJ155" s="1"/>
      <c r="EK155" s="1"/>
      <c r="EL155" s="1"/>
      <c r="EM155" s="1"/>
      <c r="EN155" s="1"/>
      <c r="EO155" s="1"/>
      <c r="EP155" s="1"/>
      <c r="EQ155" s="1"/>
      <c r="ER155" s="1"/>
      <c r="ES155" s="1"/>
      <c r="ET155" s="1"/>
      <c r="EU155" s="1"/>
      <c r="EV155" s="1"/>
      <c r="EW155" s="1"/>
      <c r="EX155" s="1"/>
      <c r="EY155" s="1"/>
      <c r="EZ155" s="1"/>
      <c r="FA155" s="1"/>
      <c r="FB155" s="1"/>
      <c r="FC155" s="1"/>
      <c r="FD155" s="1"/>
      <c r="FE155" s="1"/>
      <c r="FF155" s="1"/>
      <c r="FG155" s="1"/>
      <c r="FH155" s="1"/>
      <c r="FI155" s="1"/>
      <c r="FJ155" s="1"/>
      <c r="FK155" s="1"/>
      <c r="FL155" s="1"/>
      <c r="FM155" s="1"/>
      <c r="FN155" s="1"/>
      <c r="FO155" s="1"/>
      <c r="FP155" s="1"/>
      <c r="FQ155" s="1"/>
      <c r="FR155" s="1"/>
      <c r="FS155" s="1"/>
      <c r="FT155" s="1"/>
      <c r="FU155" s="1"/>
      <c r="FV155" s="1"/>
      <c r="FW155" s="1"/>
      <c r="FX155" s="1"/>
      <c r="FY155" s="1"/>
      <c r="FZ155" s="1"/>
      <c r="GA155" s="1"/>
      <c r="GB155" s="1"/>
      <c r="GC155" s="1"/>
      <c r="GD155" s="1"/>
      <c r="GE155" s="1"/>
      <c r="GF155" s="1"/>
      <c r="GG155" s="1"/>
      <c r="GH155" s="1"/>
      <c r="GI155" s="1"/>
      <c r="GJ155" s="1"/>
      <c r="GK155" s="1"/>
      <c r="GL155" s="1"/>
      <c r="GM155" s="1"/>
      <c r="GN155" s="1"/>
      <c r="GO155" s="1"/>
      <c r="GP155" s="1"/>
      <c r="GQ155" s="1"/>
      <c r="GR155" s="1"/>
      <c r="GS155" s="1"/>
      <c r="GT155" s="1"/>
      <c r="GU155" s="1"/>
      <c r="GV155" s="1"/>
      <c r="GW155" s="1"/>
      <c r="GX155" s="1"/>
      <c r="GY155" s="1"/>
      <c r="GZ155" s="1"/>
      <c r="HA155" s="1"/>
      <c r="HB155" s="1"/>
      <c r="HC155" s="1"/>
      <c r="HD155" s="1"/>
      <c r="HE155" s="1"/>
    </row>
    <row r="156" spans="1:213" s="2" customFormat="1" x14ac:dyDescent="0.25">
      <c r="A156" s="3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  <c r="DY156" s="1"/>
      <c r="DZ156" s="1"/>
      <c r="EA156" s="1"/>
      <c r="EB156" s="1"/>
      <c r="EC156" s="1"/>
      <c r="ED156" s="1"/>
      <c r="EE156" s="1"/>
      <c r="EF156" s="1"/>
      <c r="EG156" s="1"/>
      <c r="EH156" s="1"/>
      <c r="EI156" s="1"/>
      <c r="EJ156" s="1"/>
      <c r="EK156" s="1"/>
      <c r="EL156" s="1"/>
      <c r="EM156" s="1"/>
      <c r="EN156" s="1"/>
      <c r="EO156" s="1"/>
      <c r="EP156" s="1"/>
      <c r="EQ156" s="1"/>
      <c r="ER156" s="1"/>
      <c r="ES156" s="1"/>
      <c r="ET156" s="1"/>
      <c r="EU156" s="1"/>
      <c r="EV156" s="1"/>
      <c r="EW156" s="1"/>
      <c r="EX156" s="1"/>
      <c r="EY156" s="1"/>
      <c r="EZ156" s="1"/>
      <c r="FA156" s="1"/>
      <c r="FB156" s="1"/>
      <c r="FC156" s="1"/>
      <c r="FD156" s="1"/>
      <c r="FE156" s="1"/>
      <c r="FF156" s="1"/>
      <c r="FG156" s="1"/>
      <c r="FH156" s="1"/>
      <c r="FI156" s="1"/>
      <c r="FJ156" s="1"/>
      <c r="FK156" s="1"/>
      <c r="FL156" s="1"/>
      <c r="FM156" s="1"/>
      <c r="FN156" s="1"/>
      <c r="FO156" s="1"/>
      <c r="FP156" s="1"/>
      <c r="FQ156" s="1"/>
      <c r="FR156" s="1"/>
      <c r="FS156" s="1"/>
      <c r="FT156" s="1"/>
      <c r="FU156" s="1"/>
      <c r="FV156" s="1"/>
      <c r="FW156" s="1"/>
      <c r="FX156" s="1"/>
      <c r="FY156" s="1"/>
      <c r="FZ156" s="1"/>
      <c r="GA156" s="1"/>
      <c r="GB156" s="1"/>
      <c r="GC156" s="1"/>
      <c r="GD156" s="1"/>
      <c r="GE156" s="1"/>
      <c r="GF156" s="1"/>
      <c r="GG156" s="1"/>
      <c r="GH156" s="1"/>
      <c r="GI156" s="1"/>
      <c r="GJ156" s="1"/>
      <c r="GK156" s="1"/>
      <c r="GL156" s="1"/>
      <c r="GM156" s="1"/>
      <c r="GN156" s="1"/>
      <c r="GO156" s="1"/>
      <c r="GP156" s="1"/>
      <c r="GQ156" s="1"/>
      <c r="GR156" s="1"/>
      <c r="GS156" s="1"/>
      <c r="GT156" s="1"/>
      <c r="GU156" s="1"/>
      <c r="GV156" s="1"/>
      <c r="GW156" s="1"/>
      <c r="GX156" s="1"/>
      <c r="GY156" s="1"/>
      <c r="GZ156" s="1"/>
      <c r="HA156" s="1"/>
      <c r="HB156" s="1"/>
      <c r="HC156" s="1"/>
      <c r="HD156" s="1"/>
      <c r="HE156" s="1"/>
    </row>
    <row r="157" spans="1:213" s="2" customFormat="1" x14ac:dyDescent="0.25">
      <c r="A157" s="3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1"/>
      <c r="EP157" s="1"/>
      <c r="EQ157" s="1"/>
      <c r="ER157" s="1"/>
      <c r="ES157" s="1"/>
      <c r="ET157" s="1"/>
      <c r="EU157" s="1"/>
      <c r="EV157" s="1"/>
      <c r="EW157" s="1"/>
      <c r="EX157" s="1"/>
      <c r="EY157" s="1"/>
      <c r="EZ157" s="1"/>
      <c r="FA157" s="1"/>
      <c r="FB157" s="1"/>
      <c r="FC157" s="1"/>
      <c r="FD157" s="1"/>
      <c r="FE157" s="1"/>
      <c r="FF157" s="1"/>
      <c r="FG157" s="1"/>
      <c r="FH157" s="1"/>
      <c r="FI157" s="1"/>
      <c r="FJ157" s="1"/>
      <c r="FK157" s="1"/>
      <c r="FL157" s="1"/>
      <c r="FM157" s="1"/>
      <c r="FN157" s="1"/>
      <c r="FO157" s="1"/>
      <c r="FP157" s="1"/>
      <c r="FQ157" s="1"/>
      <c r="FR157" s="1"/>
      <c r="FS157" s="1"/>
      <c r="FT157" s="1"/>
      <c r="FU157" s="1"/>
      <c r="FV157" s="1"/>
      <c r="FW157" s="1"/>
      <c r="FX157" s="1"/>
      <c r="FY157" s="1"/>
      <c r="FZ157" s="1"/>
      <c r="GA157" s="1"/>
      <c r="GB157" s="1"/>
      <c r="GC157" s="1"/>
      <c r="GD157" s="1"/>
      <c r="GE157" s="1"/>
      <c r="GF157" s="1"/>
      <c r="GG157" s="1"/>
      <c r="GH157" s="1"/>
      <c r="GI157" s="1"/>
      <c r="GJ157" s="1"/>
      <c r="GK157" s="1"/>
      <c r="GL157" s="1"/>
      <c r="GM157" s="1"/>
      <c r="GN157" s="1"/>
      <c r="GO157" s="1"/>
      <c r="GP157" s="1"/>
      <c r="GQ157" s="1"/>
      <c r="GR157" s="1"/>
      <c r="GS157" s="1"/>
      <c r="GT157" s="1"/>
      <c r="GU157" s="1"/>
      <c r="GV157" s="1"/>
      <c r="GW157" s="1"/>
      <c r="GX157" s="1"/>
      <c r="GY157" s="1"/>
      <c r="GZ157" s="1"/>
      <c r="HA157" s="1"/>
      <c r="HB157" s="1"/>
      <c r="HC157" s="1"/>
      <c r="HD157" s="1"/>
      <c r="HE157" s="1"/>
    </row>
    <row r="158" spans="1:213" s="2" customFormat="1" x14ac:dyDescent="0.25">
      <c r="A158" s="3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  <c r="EC158" s="1"/>
      <c r="ED158" s="1"/>
      <c r="EE158" s="1"/>
      <c r="EF158" s="1"/>
      <c r="EG158" s="1"/>
      <c r="EH158" s="1"/>
      <c r="EI158" s="1"/>
      <c r="EJ158" s="1"/>
      <c r="EK158" s="1"/>
      <c r="EL158" s="1"/>
      <c r="EM158" s="1"/>
      <c r="EN158" s="1"/>
      <c r="EO158" s="1"/>
      <c r="EP158" s="1"/>
      <c r="EQ158" s="1"/>
      <c r="ER158" s="1"/>
      <c r="ES158" s="1"/>
      <c r="ET158" s="1"/>
      <c r="EU158" s="1"/>
      <c r="EV158" s="1"/>
      <c r="EW158" s="1"/>
      <c r="EX158" s="1"/>
      <c r="EY158" s="1"/>
      <c r="EZ158" s="1"/>
      <c r="FA158" s="1"/>
      <c r="FB158" s="1"/>
      <c r="FC158" s="1"/>
      <c r="FD158" s="1"/>
      <c r="FE158" s="1"/>
      <c r="FF158" s="1"/>
      <c r="FG158" s="1"/>
      <c r="FH158" s="1"/>
      <c r="FI158" s="1"/>
      <c r="FJ158" s="1"/>
      <c r="FK158" s="1"/>
      <c r="FL158" s="1"/>
      <c r="FM158" s="1"/>
      <c r="FN158" s="1"/>
      <c r="FO158" s="1"/>
      <c r="FP158" s="1"/>
      <c r="FQ158" s="1"/>
      <c r="FR158" s="1"/>
      <c r="FS158" s="1"/>
      <c r="FT158" s="1"/>
      <c r="FU158" s="1"/>
      <c r="FV158" s="1"/>
      <c r="FW158" s="1"/>
      <c r="FX158" s="1"/>
      <c r="FY158" s="1"/>
      <c r="FZ158" s="1"/>
      <c r="GA158" s="1"/>
      <c r="GB158" s="1"/>
      <c r="GC158" s="1"/>
      <c r="GD158" s="1"/>
      <c r="GE158" s="1"/>
      <c r="GF158" s="1"/>
      <c r="GG158" s="1"/>
      <c r="GH158" s="1"/>
      <c r="GI158" s="1"/>
      <c r="GJ158" s="1"/>
      <c r="GK158" s="1"/>
      <c r="GL158" s="1"/>
      <c r="GM158" s="1"/>
      <c r="GN158" s="1"/>
      <c r="GO158" s="1"/>
      <c r="GP158" s="1"/>
      <c r="GQ158" s="1"/>
      <c r="GR158" s="1"/>
      <c r="GS158" s="1"/>
      <c r="GT158" s="1"/>
      <c r="GU158" s="1"/>
      <c r="GV158" s="1"/>
      <c r="GW158" s="1"/>
      <c r="GX158" s="1"/>
      <c r="GY158" s="1"/>
      <c r="GZ158" s="1"/>
      <c r="HA158" s="1"/>
      <c r="HB158" s="1"/>
      <c r="HC158" s="1"/>
      <c r="HD158" s="1"/>
      <c r="HE158" s="1"/>
    </row>
    <row r="159" spans="1:213" s="2" customFormat="1" x14ac:dyDescent="0.25">
      <c r="A159" s="3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  <c r="DY159" s="1"/>
      <c r="DZ159" s="1"/>
      <c r="EA159" s="1"/>
      <c r="EB159" s="1"/>
      <c r="EC159" s="1"/>
      <c r="ED159" s="1"/>
      <c r="EE159" s="1"/>
      <c r="EF159" s="1"/>
      <c r="EG159" s="1"/>
      <c r="EH159" s="1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  <c r="FI159" s="1"/>
      <c r="FJ159" s="1"/>
      <c r="FK159" s="1"/>
      <c r="FL159" s="1"/>
      <c r="FM159" s="1"/>
      <c r="FN159" s="1"/>
      <c r="FO159" s="1"/>
      <c r="FP159" s="1"/>
      <c r="FQ159" s="1"/>
      <c r="FR159" s="1"/>
      <c r="FS159" s="1"/>
      <c r="FT159" s="1"/>
      <c r="FU159" s="1"/>
      <c r="FV159" s="1"/>
      <c r="FW159" s="1"/>
      <c r="FX159" s="1"/>
      <c r="FY159" s="1"/>
      <c r="FZ159" s="1"/>
      <c r="GA159" s="1"/>
      <c r="GB159" s="1"/>
      <c r="GC159" s="1"/>
      <c r="GD159" s="1"/>
      <c r="GE159" s="1"/>
      <c r="GF159" s="1"/>
      <c r="GG159" s="1"/>
      <c r="GH159" s="1"/>
      <c r="GI159" s="1"/>
      <c r="GJ159" s="1"/>
      <c r="GK159" s="1"/>
      <c r="GL159" s="1"/>
      <c r="GM159" s="1"/>
      <c r="GN159" s="1"/>
      <c r="GO159" s="1"/>
      <c r="GP159" s="1"/>
      <c r="GQ159" s="1"/>
      <c r="GR159" s="1"/>
      <c r="GS159" s="1"/>
      <c r="GT159" s="1"/>
      <c r="GU159" s="1"/>
      <c r="GV159" s="1"/>
      <c r="GW159" s="1"/>
      <c r="GX159" s="1"/>
      <c r="GY159" s="1"/>
      <c r="GZ159" s="1"/>
      <c r="HA159" s="1"/>
      <c r="HB159" s="1"/>
      <c r="HC159" s="1"/>
      <c r="HD159" s="1"/>
      <c r="HE159" s="1"/>
    </row>
    <row r="160" spans="1:213" s="2" customFormat="1" x14ac:dyDescent="0.25">
      <c r="A160" s="3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  <c r="FX160" s="1"/>
      <c r="FY160" s="1"/>
      <c r="FZ160" s="1"/>
      <c r="GA160" s="1"/>
      <c r="GB160" s="1"/>
      <c r="GC160" s="1"/>
      <c r="GD160" s="1"/>
      <c r="GE160" s="1"/>
      <c r="GF160" s="1"/>
      <c r="GG160" s="1"/>
      <c r="GH160" s="1"/>
      <c r="GI160" s="1"/>
      <c r="GJ160" s="1"/>
      <c r="GK160" s="1"/>
      <c r="GL160" s="1"/>
      <c r="GM160" s="1"/>
      <c r="GN160" s="1"/>
      <c r="GO160" s="1"/>
      <c r="GP160" s="1"/>
      <c r="GQ160" s="1"/>
      <c r="GR160" s="1"/>
      <c r="GS160" s="1"/>
      <c r="GT160" s="1"/>
      <c r="GU160" s="1"/>
      <c r="GV160" s="1"/>
      <c r="GW160" s="1"/>
      <c r="GX160" s="1"/>
      <c r="GY160" s="1"/>
      <c r="GZ160" s="1"/>
      <c r="HA160" s="1"/>
      <c r="HB160" s="1"/>
      <c r="HC160" s="1"/>
      <c r="HD160" s="1"/>
      <c r="HE160" s="1"/>
    </row>
    <row r="161" spans="1:213" s="2" customFormat="1" x14ac:dyDescent="0.25">
      <c r="A161" s="3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  <c r="EI161" s="1"/>
      <c r="EJ161" s="1"/>
      <c r="EK161" s="1"/>
      <c r="EL161" s="1"/>
      <c r="EM161" s="1"/>
      <c r="EN161" s="1"/>
      <c r="EO161" s="1"/>
      <c r="EP161" s="1"/>
      <c r="EQ161" s="1"/>
      <c r="ER161" s="1"/>
      <c r="ES161" s="1"/>
      <c r="ET161" s="1"/>
      <c r="EU161" s="1"/>
      <c r="EV161" s="1"/>
      <c r="EW161" s="1"/>
      <c r="EX161" s="1"/>
      <c r="EY161" s="1"/>
      <c r="EZ161" s="1"/>
      <c r="FA161" s="1"/>
      <c r="FB161" s="1"/>
      <c r="FC161" s="1"/>
      <c r="FD161" s="1"/>
      <c r="FE161" s="1"/>
      <c r="FF161" s="1"/>
      <c r="FG161" s="1"/>
      <c r="FH161" s="1"/>
      <c r="FI161" s="1"/>
      <c r="FJ161" s="1"/>
      <c r="FK161" s="1"/>
      <c r="FL161" s="1"/>
      <c r="FM161" s="1"/>
      <c r="FN161" s="1"/>
      <c r="FO161" s="1"/>
      <c r="FP161" s="1"/>
      <c r="FQ161" s="1"/>
      <c r="FR161" s="1"/>
      <c r="FS161" s="1"/>
      <c r="FT161" s="1"/>
      <c r="FU161" s="1"/>
      <c r="FV161" s="1"/>
      <c r="FW161" s="1"/>
      <c r="FX161" s="1"/>
      <c r="FY161" s="1"/>
      <c r="FZ161" s="1"/>
      <c r="GA161" s="1"/>
      <c r="GB161" s="1"/>
      <c r="GC161" s="1"/>
      <c r="GD161" s="1"/>
      <c r="GE161" s="1"/>
      <c r="GF161" s="1"/>
      <c r="GG161" s="1"/>
      <c r="GH161" s="1"/>
      <c r="GI161" s="1"/>
      <c r="GJ161" s="1"/>
      <c r="GK161" s="1"/>
      <c r="GL161" s="1"/>
      <c r="GM161" s="1"/>
      <c r="GN161" s="1"/>
      <c r="GO161" s="1"/>
      <c r="GP161" s="1"/>
      <c r="GQ161" s="1"/>
      <c r="GR161" s="1"/>
      <c r="GS161" s="1"/>
      <c r="GT161" s="1"/>
      <c r="GU161" s="1"/>
      <c r="GV161" s="1"/>
      <c r="GW161" s="1"/>
      <c r="GX161" s="1"/>
      <c r="GY161" s="1"/>
      <c r="GZ161" s="1"/>
      <c r="HA161" s="1"/>
      <c r="HB161" s="1"/>
      <c r="HC161" s="1"/>
      <c r="HD161" s="1"/>
      <c r="HE161" s="1"/>
    </row>
    <row r="162" spans="1:213" s="2" customFormat="1" x14ac:dyDescent="0.25">
      <c r="A162" s="3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  <c r="EB162" s="1"/>
      <c r="EC162" s="1"/>
      <c r="ED162" s="1"/>
      <c r="EE162" s="1"/>
      <c r="EF162" s="1"/>
      <c r="EG162" s="1"/>
      <c r="EH162" s="1"/>
      <c r="EI162" s="1"/>
      <c r="EJ162" s="1"/>
      <c r="EK162" s="1"/>
      <c r="EL162" s="1"/>
      <c r="EM162" s="1"/>
      <c r="EN162" s="1"/>
      <c r="EO162" s="1"/>
      <c r="EP162" s="1"/>
      <c r="EQ162" s="1"/>
      <c r="ER162" s="1"/>
      <c r="ES162" s="1"/>
      <c r="ET162" s="1"/>
      <c r="EU162" s="1"/>
      <c r="EV162" s="1"/>
      <c r="EW162" s="1"/>
      <c r="EX162" s="1"/>
      <c r="EY162" s="1"/>
      <c r="EZ162" s="1"/>
      <c r="FA162" s="1"/>
      <c r="FB162" s="1"/>
      <c r="FC162" s="1"/>
      <c r="FD162" s="1"/>
      <c r="FE162" s="1"/>
      <c r="FF162" s="1"/>
      <c r="FG162" s="1"/>
      <c r="FH162" s="1"/>
      <c r="FI162" s="1"/>
      <c r="FJ162" s="1"/>
      <c r="FK162" s="1"/>
      <c r="FL162" s="1"/>
      <c r="FM162" s="1"/>
      <c r="FN162" s="1"/>
      <c r="FO162" s="1"/>
      <c r="FP162" s="1"/>
      <c r="FQ162" s="1"/>
      <c r="FR162" s="1"/>
      <c r="FS162" s="1"/>
      <c r="FT162" s="1"/>
      <c r="FU162" s="1"/>
      <c r="FV162" s="1"/>
      <c r="FW162" s="1"/>
      <c r="FX162" s="1"/>
      <c r="FY162" s="1"/>
      <c r="FZ162" s="1"/>
      <c r="GA162" s="1"/>
      <c r="GB162" s="1"/>
      <c r="GC162" s="1"/>
      <c r="GD162" s="1"/>
      <c r="GE162" s="1"/>
      <c r="GF162" s="1"/>
      <c r="GG162" s="1"/>
      <c r="GH162" s="1"/>
      <c r="GI162" s="1"/>
      <c r="GJ162" s="1"/>
      <c r="GK162" s="1"/>
      <c r="GL162" s="1"/>
      <c r="GM162" s="1"/>
      <c r="GN162" s="1"/>
      <c r="GO162" s="1"/>
      <c r="GP162" s="1"/>
      <c r="GQ162" s="1"/>
      <c r="GR162" s="1"/>
      <c r="GS162" s="1"/>
      <c r="GT162" s="1"/>
      <c r="GU162" s="1"/>
      <c r="GV162" s="1"/>
      <c r="GW162" s="1"/>
      <c r="GX162" s="1"/>
      <c r="GY162" s="1"/>
      <c r="GZ162" s="1"/>
      <c r="HA162" s="1"/>
      <c r="HB162" s="1"/>
      <c r="HC162" s="1"/>
      <c r="HD162" s="1"/>
      <c r="HE162" s="1"/>
    </row>
    <row r="163" spans="1:213" s="2" customFormat="1" x14ac:dyDescent="0.25">
      <c r="A163" s="3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  <c r="DX163" s="1"/>
      <c r="DY163" s="1"/>
      <c r="DZ163" s="1"/>
      <c r="EA163" s="1"/>
      <c r="EB163" s="1"/>
      <c r="EC163" s="1"/>
      <c r="ED163" s="1"/>
      <c r="EE163" s="1"/>
      <c r="EF163" s="1"/>
      <c r="EG163" s="1"/>
      <c r="EH163" s="1"/>
      <c r="EI163" s="1"/>
      <c r="EJ163" s="1"/>
      <c r="EK163" s="1"/>
      <c r="EL163" s="1"/>
      <c r="EM163" s="1"/>
      <c r="EN163" s="1"/>
      <c r="EO163" s="1"/>
      <c r="EP163" s="1"/>
      <c r="EQ163" s="1"/>
      <c r="ER163" s="1"/>
      <c r="ES163" s="1"/>
      <c r="ET163" s="1"/>
      <c r="EU163" s="1"/>
      <c r="EV163" s="1"/>
      <c r="EW163" s="1"/>
      <c r="EX163" s="1"/>
      <c r="EY163" s="1"/>
      <c r="EZ163" s="1"/>
      <c r="FA163" s="1"/>
      <c r="FB163" s="1"/>
      <c r="FC163" s="1"/>
      <c r="FD163" s="1"/>
      <c r="FE163" s="1"/>
      <c r="FF163" s="1"/>
      <c r="FG163" s="1"/>
      <c r="FH163" s="1"/>
      <c r="FI163" s="1"/>
      <c r="FJ163" s="1"/>
      <c r="FK163" s="1"/>
      <c r="FL163" s="1"/>
      <c r="FM163" s="1"/>
      <c r="FN163" s="1"/>
      <c r="FO163" s="1"/>
      <c r="FP163" s="1"/>
      <c r="FQ163" s="1"/>
      <c r="FR163" s="1"/>
      <c r="FS163" s="1"/>
      <c r="FT163" s="1"/>
      <c r="FU163" s="1"/>
      <c r="FV163" s="1"/>
      <c r="FW163" s="1"/>
      <c r="FX163" s="1"/>
      <c r="FY163" s="1"/>
      <c r="FZ163" s="1"/>
      <c r="GA163" s="1"/>
      <c r="GB163" s="1"/>
      <c r="GC163" s="1"/>
      <c r="GD163" s="1"/>
      <c r="GE163" s="1"/>
      <c r="GF163" s="1"/>
      <c r="GG163" s="1"/>
      <c r="GH163" s="1"/>
      <c r="GI163" s="1"/>
      <c r="GJ163" s="1"/>
      <c r="GK163" s="1"/>
      <c r="GL163" s="1"/>
      <c r="GM163" s="1"/>
      <c r="GN163" s="1"/>
      <c r="GO163" s="1"/>
      <c r="GP163" s="1"/>
      <c r="GQ163" s="1"/>
      <c r="GR163" s="1"/>
      <c r="GS163" s="1"/>
      <c r="GT163" s="1"/>
      <c r="GU163" s="1"/>
      <c r="GV163" s="1"/>
      <c r="GW163" s="1"/>
      <c r="GX163" s="1"/>
      <c r="GY163" s="1"/>
      <c r="GZ163" s="1"/>
      <c r="HA163" s="1"/>
      <c r="HB163" s="1"/>
      <c r="HC163" s="1"/>
      <c r="HD163" s="1"/>
      <c r="HE163" s="1"/>
    </row>
    <row r="164" spans="1:213" s="2" customFormat="1" x14ac:dyDescent="0.25">
      <c r="A164" s="3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  <c r="DY164" s="1"/>
      <c r="DZ164" s="1"/>
      <c r="EA164" s="1"/>
      <c r="EB164" s="1"/>
      <c r="EC164" s="1"/>
      <c r="ED164" s="1"/>
      <c r="EE164" s="1"/>
      <c r="EF164" s="1"/>
      <c r="EG164" s="1"/>
      <c r="EH164" s="1"/>
      <c r="EI164" s="1"/>
      <c r="EJ164" s="1"/>
      <c r="EK164" s="1"/>
      <c r="EL164" s="1"/>
      <c r="EM164" s="1"/>
      <c r="EN164" s="1"/>
      <c r="EO164" s="1"/>
      <c r="EP164" s="1"/>
      <c r="EQ164" s="1"/>
      <c r="ER164" s="1"/>
      <c r="ES164" s="1"/>
      <c r="ET164" s="1"/>
      <c r="EU164" s="1"/>
      <c r="EV164" s="1"/>
      <c r="EW164" s="1"/>
      <c r="EX164" s="1"/>
      <c r="EY164" s="1"/>
      <c r="EZ164" s="1"/>
      <c r="FA164" s="1"/>
      <c r="FB164" s="1"/>
      <c r="FC164" s="1"/>
      <c r="FD164" s="1"/>
      <c r="FE164" s="1"/>
      <c r="FF164" s="1"/>
      <c r="FG164" s="1"/>
      <c r="FH164" s="1"/>
      <c r="FI164" s="1"/>
      <c r="FJ164" s="1"/>
      <c r="FK164" s="1"/>
      <c r="FL164" s="1"/>
      <c r="FM164" s="1"/>
      <c r="FN164" s="1"/>
      <c r="FO164" s="1"/>
      <c r="FP164" s="1"/>
      <c r="FQ164" s="1"/>
      <c r="FR164" s="1"/>
      <c r="FS164" s="1"/>
      <c r="FT164" s="1"/>
      <c r="FU164" s="1"/>
      <c r="FV164" s="1"/>
      <c r="FW164" s="1"/>
      <c r="FX164" s="1"/>
      <c r="FY164" s="1"/>
      <c r="FZ164" s="1"/>
      <c r="GA164" s="1"/>
      <c r="GB164" s="1"/>
      <c r="GC164" s="1"/>
      <c r="GD164" s="1"/>
      <c r="GE164" s="1"/>
      <c r="GF164" s="1"/>
      <c r="GG164" s="1"/>
      <c r="GH164" s="1"/>
      <c r="GI164" s="1"/>
      <c r="GJ164" s="1"/>
      <c r="GK164" s="1"/>
      <c r="GL164" s="1"/>
      <c r="GM164" s="1"/>
      <c r="GN164" s="1"/>
      <c r="GO164" s="1"/>
      <c r="GP164" s="1"/>
      <c r="GQ164" s="1"/>
      <c r="GR164" s="1"/>
      <c r="GS164" s="1"/>
      <c r="GT164" s="1"/>
      <c r="GU164" s="1"/>
      <c r="GV164" s="1"/>
      <c r="GW164" s="1"/>
      <c r="GX164" s="1"/>
      <c r="GY164" s="1"/>
      <c r="GZ164" s="1"/>
      <c r="HA164" s="1"/>
      <c r="HB164" s="1"/>
      <c r="HC164" s="1"/>
      <c r="HD164" s="1"/>
      <c r="HE164" s="1"/>
    </row>
    <row r="165" spans="1:213" s="2" customFormat="1" x14ac:dyDescent="0.25">
      <c r="A165" s="3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  <c r="EB165" s="1"/>
      <c r="EC165" s="1"/>
      <c r="ED165" s="1"/>
      <c r="EE165" s="1"/>
      <c r="EF165" s="1"/>
      <c r="EG165" s="1"/>
      <c r="EH165" s="1"/>
      <c r="EI165" s="1"/>
      <c r="EJ165" s="1"/>
      <c r="EK165" s="1"/>
      <c r="EL165" s="1"/>
      <c r="EM165" s="1"/>
      <c r="EN165" s="1"/>
      <c r="EO165" s="1"/>
      <c r="EP165" s="1"/>
      <c r="EQ165" s="1"/>
      <c r="ER165" s="1"/>
      <c r="ES165" s="1"/>
      <c r="ET165" s="1"/>
      <c r="EU165" s="1"/>
      <c r="EV165" s="1"/>
      <c r="EW165" s="1"/>
      <c r="EX165" s="1"/>
      <c r="EY165" s="1"/>
      <c r="EZ165" s="1"/>
      <c r="FA165" s="1"/>
      <c r="FB165" s="1"/>
      <c r="FC165" s="1"/>
      <c r="FD165" s="1"/>
      <c r="FE165" s="1"/>
      <c r="FF165" s="1"/>
      <c r="FG165" s="1"/>
      <c r="FH165" s="1"/>
      <c r="FI165" s="1"/>
      <c r="FJ165" s="1"/>
      <c r="FK165" s="1"/>
      <c r="FL165" s="1"/>
      <c r="FM165" s="1"/>
      <c r="FN165" s="1"/>
      <c r="FO165" s="1"/>
      <c r="FP165" s="1"/>
      <c r="FQ165" s="1"/>
      <c r="FR165" s="1"/>
      <c r="FS165" s="1"/>
      <c r="FT165" s="1"/>
      <c r="FU165" s="1"/>
      <c r="FV165" s="1"/>
      <c r="FW165" s="1"/>
      <c r="FX165" s="1"/>
      <c r="FY165" s="1"/>
      <c r="FZ165" s="1"/>
      <c r="GA165" s="1"/>
      <c r="GB165" s="1"/>
      <c r="GC165" s="1"/>
      <c r="GD165" s="1"/>
      <c r="GE165" s="1"/>
      <c r="GF165" s="1"/>
      <c r="GG165" s="1"/>
      <c r="GH165" s="1"/>
      <c r="GI165" s="1"/>
      <c r="GJ165" s="1"/>
      <c r="GK165" s="1"/>
      <c r="GL165" s="1"/>
      <c r="GM165" s="1"/>
      <c r="GN165" s="1"/>
      <c r="GO165" s="1"/>
      <c r="GP165" s="1"/>
      <c r="GQ165" s="1"/>
      <c r="GR165" s="1"/>
      <c r="GS165" s="1"/>
      <c r="GT165" s="1"/>
      <c r="GU165" s="1"/>
      <c r="GV165" s="1"/>
      <c r="GW165" s="1"/>
      <c r="GX165" s="1"/>
      <c r="GY165" s="1"/>
      <c r="GZ165" s="1"/>
      <c r="HA165" s="1"/>
      <c r="HB165" s="1"/>
      <c r="HC165" s="1"/>
      <c r="HD165" s="1"/>
      <c r="HE165" s="1"/>
    </row>
    <row r="166" spans="1:213" s="2" customFormat="1" x14ac:dyDescent="0.25">
      <c r="A166" s="3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/>
      <c r="DY166" s="1"/>
      <c r="DZ166" s="1"/>
      <c r="EA166" s="1"/>
      <c r="EB166" s="1"/>
      <c r="EC166" s="1"/>
      <c r="ED166" s="1"/>
      <c r="EE166" s="1"/>
      <c r="EF166" s="1"/>
      <c r="EG166" s="1"/>
      <c r="EH166" s="1"/>
      <c r="EI166" s="1"/>
      <c r="EJ166" s="1"/>
      <c r="EK166" s="1"/>
      <c r="EL166" s="1"/>
      <c r="EM166" s="1"/>
      <c r="EN166" s="1"/>
      <c r="EO166" s="1"/>
      <c r="EP166" s="1"/>
      <c r="EQ166" s="1"/>
      <c r="ER166" s="1"/>
      <c r="ES166" s="1"/>
      <c r="ET166" s="1"/>
      <c r="EU166" s="1"/>
      <c r="EV166" s="1"/>
      <c r="EW166" s="1"/>
      <c r="EX166" s="1"/>
      <c r="EY166" s="1"/>
      <c r="EZ166" s="1"/>
      <c r="FA166" s="1"/>
      <c r="FB166" s="1"/>
      <c r="FC166" s="1"/>
      <c r="FD166" s="1"/>
      <c r="FE166" s="1"/>
      <c r="FF166" s="1"/>
      <c r="FG166" s="1"/>
      <c r="FH166" s="1"/>
      <c r="FI166" s="1"/>
      <c r="FJ166" s="1"/>
      <c r="FK166" s="1"/>
      <c r="FL166" s="1"/>
      <c r="FM166" s="1"/>
      <c r="FN166" s="1"/>
      <c r="FO166" s="1"/>
      <c r="FP166" s="1"/>
      <c r="FQ166" s="1"/>
      <c r="FR166" s="1"/>
      <c r="FS166" s="1"/>
      <c r="FT166" s="1"/>
      <c r="FU166" s="1"/>
      <c r="FV166" s="1"/>
      <c r="FW166" s="1"/>
      <c r="FX166" s="1"/>
      <c r="FY166" s="1"/>
      <c r="FZ166" s="1"/>
      <c r="GA166" s="1"/>
      <c r="GB166" s="1"/>
      <c r="GC166" s="1"/>
      <c r="GD166" s="1"/>
      <c r="GE166" s="1"/>
      <c r="GF166" s="1"/>
      <c r="GG166" s="1"/>
      <c r="GH166" s="1"/>
      <c r="GI166" s="1"/>
      <c r="GJ166" s="1"/>
      <c r="GK166" s="1"/>
      <c r="GL166" s="1"/>
      <c r="GM166" s="1"/>
      <c r="GN166" s="1"/>
      <c r="GO166" s="1"/>
      <c r="GP166" s="1"/>
      <c r="GQ166" s="1"/>
      <c r="GR166" s="1"/>
      <c r="GS166" s="1"/>
      <c r="GT166" s="1"/>
      <c r="GU166" s="1"/>
      <c r="GV166" s="1"/>
      <c r="GW166" s="1"/>
      <c r="GX166" s="1"/>
      <c r="GY166" s="1"/>
      <c r="GZ166" s="1"/>
      <c r="HA166" s="1"/>
      <c r="HB166" s="1"/>
      <c r="HC166" s="1"/>
      <c r="HD166" s="1"/>
      <c r="HE166" s="1"/>
    </row>
    <row r="167" spans="1:213" s="2" customFormat="1" x14ac:dyDescent="0.25">
      <c r="A167" s="3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  <c r="EE167" s="1"/>
      <c r="EF167" s="1"/>
      <c r="EG167" s="1"/>
      <c r="EH167" s="1"/>
      <c r="EI167" s="1"/>
      <c r="EJ167" s="1"/>
      <c r="EK167" s="1"/>
      <c r="EL167" s="1"/>
      <c r="EM167" s="1"/>
      <c r="EN167" s="1"/>
      <c r="EO167" s="1"/>
      <c r="EP167" s="1"/>
      <c r="EQ167" s="1"/>
      <c r="ER167" s="1"/>
      <c r="ES167" s="1"/>
      <c r="ET167" s="1"/>
      <c r="EU167" s="1"/>
      <c r="EV167" s="1"/>
      <c r="EW167" s="1"/>
      <c r="EX167" s="1"/>
      <c r="EY167" s="1"/>
      <c r="EZ167" s="1"/>
      <c r="FA167" s="1"/>
      <c r="FB167" s="1"/>
      <c r="FC167" s="1"/>
      <c r="FD167" s="1"/>
      <c r="FE167" s="1"/>
      <c r="FF167" s="1"/>
      <c r="FG167" s="1"/>
      <c r="FH167" s="1"/>
      <c r="FI167" s="1"/>
      <c r="FJ167" s="1"/>
      <c r="FK167" s="1"/>
      <c r="FL167" s="1"/>
      <c r="FM167" s="1"/>
      <c r="FN167" s="1"/>
      <c r="FO167" s="1"/>
      <c r="FP167" s="1"/>
      <c r="FQ167" s="1"/>
      <c r="FR167" s="1"/>
      <c r="FS167" s="1"/>
      <c r="FT167" s="1"/>
      <c r="FU167" s="1"/>
      <c r="FV167" s="1"/>
      <c r="FW167" s="1"/>
      <c r="FX167" s="1"/>
      <c r="FY167" s="1"/>
      <c r="FZ167" s="1"/>
      <c r="GA167" s="1"/>
      <c r="GB167" s="1"/>
      <c r="GC167" s="1"/>
      <c r="GD167" s="1"/>
      <c r="GE167" s="1"/>
      <c r="GF167" s="1"/>
      <c r="GG167" s="1"/>
      <c r="GH167" s="1"/>
      <c r="GI167" s="1"/>
      <c r="GJ167" s="1"/>
      <c r="GK167" s="1"/>
      <c r="GL167" s="1"/>
      <c r="GM167" s="1"/>
      <c r="GN167" s="1"/>
      <c r="GO167" s="1"/>
      <c r="GP167" s="1"/>
      <c r="GQ167" s="1"/>
      <c r="GR167" s="1"/>
      <c r="GS167" s="1"/>
      <c r="GT167" s="1"/>
      <c r="GU167" s="1"/>
      <c r="GV167" s="1"/>
      <c r="GW167" s="1"/>
      <c r="GX167" s="1"/>
      <c r="GY167" s="1"/>
      <c r="GZ167" s="1"/>
      <c r="HA167" s="1"/>
      <c r="HB167" s="1"/>
      <c r="HC167" s="1"/>
      <c r="HD167" s="1"/>
      <c r="HE167" s="1"/>
    </row>
    <row r="168" spans="1:213" s="2" customFormat="1" x14ac:dyDescent="0.25">
      <c r="A168" s="3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  <c r="DX168" s="1"/>
      <c r="DY168" s="1"/>
      <c r="DZ168" s="1"/>
      <c r="EA168" s="1"/>
      <c r="EB168" s="1"/>
      <c r="EC168" s="1"/>
      <c r="ED168" s="1"/>
      <c r="EE168" s="1"/>
      <c r="EF168" s="1"/>
      <c r="EG168" s="1"/>
      <c r="EH168" s="1"/>
      <c r="EI168" s="1"/>
      <c r="EJ168" s="1"/>
      <c r="EK168" s="1"/>
      <c r="EL168" s="1"/>
      <c r="EM168" s="1"/>
      <c r="EN168" s="1"/>
      <c r="EO168" s="1"/>
      <c r="EP168" s="1"/>
      <c r="EQ168" s="1"/>
      <c r="ER168" s="1"/>
      <c r="ES168" s="1"/>
      <c r="ET168" s="1"/>
      <c r="EU168" s="1"/>
      <c r="EV168" s="1"/>
      <c r="EW168" s="1"/>
      <c r="EX168" s="1"/>
      <c r="EY168" s="1"/>
      <c r="EZ168" s="1"/>
      <c r="FA168" s="1"/>
      <c r="FB168" s="1"/>
      <c r="FC168" s="1"/>
      <c r="FD168" s="1"/>
      <c r="FE168" s="1"/>
      <c r="FF168" s="1"/>
      <c r="FG168" s="1"/>
      <c r="FH168" s="1"/>
      <c r="FI168" s="1"/>
      <c r="FJ168" s="1"/>
      <c r="FK168" s="1"/>
      <c r="FL168" s="1"/>
      <c r="FM168" s="1"/>
      <c r="FN168" s="1"/>
      <c r="FO168" s="1"/>
      <c r="FP168" s="1"/>
      <c r="FQ168" s="1"/>
      <c r="FR168" s="1"/>
      <c r="FS168" s="1"/>
      <c r="FT168" s="1"/>
      <c r="FU168" s="1"/>
      <c r="FV168" s="1"/>
      <c r="FW168" s="1"/>
      <c r="FX168" s="1"/>
      <c r="FY168" s="1"/>
      <c r="FZ168" s="1"/>
      <c r="GA168" s="1"/>
      <c r="GB168" s="1"/>
      <c r="GC168" s="1"/>
      <c r="GD168" s="1"/>
      <c r="GE168" s="1"/>
      <c r="GF168" s="1"/>
      <c r="GG168" s="1"/>
      <c r="GH168" s="1"/>
      <c r="GI168" s="1"/>
      <c r="GJ168" s="1"/>
      <c r="GK168" s="1"/>
      <c r="GL168" s="1"/>
      <c r="GM168" s="1"/>
      <c r="GN168" s="1"/>
      <c r="GO168" s="1"/>
      <c r="GP168" s="1"/>
      <c r="GQ168" s="1"/>
      <c r="GR168" s="1"/>
      <c r="GS168" s="1"/>
      <c r="GT168" s="1"/>
      <c r="GU168" s="1"/>
      <c r="GV168" s="1"/>
      <c r="GW168" s="1"/>
      <c r="GX168" s="1"/>
      <c r="GY168" s="1"/>
      <c r="GZ168" s="1"/>
      <c r="HA168" s="1"/>
      <c r="HB168" s="1"/>
      <c r="HC168" s="1"/>
      <c r="HD168" s="1"/>
      <c r="HE168" s="1"/>
    </row>
    <row r="169" spans="1:213" s="2" customFormat="1" x14ac:dyDescent="0.25">
      <c r="A169" s="3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/>
      <c r="DY169" s="1"/>
      <c r="DZ169" s="1"/>
      <c r="EA169" s="1"/>
      <c r="EB169" s="1"/>
      <c r="EC169" s="1"/>
      <c r="ED169" s="1"/>
      <c r="EE169" s="1"/>
      <c r="EF169" s="1"/>
      <c r="EG169" s="1"/>
      <c r="EH169" s="1"/>
      <c r="EI169" s="1"/>
      <c r="EJ169" s="1"/>
      <c r="EK169" s="1"/>
      <c r="EL169" s="1"/>
      <c r="EM169" s="1"/>
      <c r="EN169" s="1"/>
      <c r="EO169" s="1"/>
      <c r="EP169" s="1"/>
      <c r="EQ169" s="1"/>
      <c r="ER169" s="1"/>
      <c r="ES169" s="1"/>
      <c r="ET169" s="1"/>
      <c r="EU169" s="1"/>
      <c r="EV169" s="1"/>
      <c r="EW169" s="1"/>
      <c r="EX169" s="1"/>
      <c r="EY169" s="1"/>
      <c r="EZ169" s="1"/>
      <c r="FA169" s="1"/>
      <c r="FB169" s="1"/>
      <c r="FC169" s="1"/>
      <c r="FD169" s="1"/>
      <c r="FE169" s="1"/>
      <c r="FF169" s="1"/>
      <c r="FG169" s="1"/>
      <c r="FH169" s="1"/>
      <c r="FI169" s="1"/>
      <c r="FJ169" s="1"/>
      <c r="FK169" s="1"/>
      <c r="FL169" s="1"/>
      <c r="FM169" s="1"/>
      <c r="FN169" s="1"/>
      <c r="FO169" s="1"/>
      <c r="FP169" s="1"/>
      <c r="FQ169" s="1"/>
      <c r="FR169" s="1"/>
      <c r="FS169" s="1"/>
      <c r="FT169" s="1"/>
      <c r="FU169" s="1"/>
      <c r="FV169" s="1"/>
      <c r="FW169" s="1"/>
      <c r="FX169" s="1"/>
      <c r="FY169" s="1"/>
      <c r="FZ169" s="1"/>
      <c r="GA169" s="1"/>
      <c r="GB169" s="1"/>
      <c r="GC169" s="1"/>
      <c r="GD169" s="1"/>
      <c r="GE169" s="1"/>
      <c r="GF169" s="1"/>
      <c r="GG169" s="1"/>
      <c r="GH169" s="1"/>
      <c r="GI169" s="1"/>
      <c r="GJ169" s="1"/>
      <c r="GK169" s="1"/>
      <c r="GL169" s="1"/>
      <c r="GM169" s="1"/>
      <c r="GN169" s="1"/>
      <c r="GO169" s="1"/>
      <c r="GP169" s="1"/>
      <c r="GQ169" s="1"/>
      <c r="GR169" s="1"/>
      <c r="GS169" s="1"/>
      <c r="GT169" s="1"/>
      <c r="GU169" s="1"/>
      <c r="GV169" s="1"/>
      <c r="GW169" s="1"/>
      <c r="GX169" s="1"/>
      <c r="GY169" s="1"/>
      <c r="GZ169" s="1"/>
      <c r="HA169" s="1"/>
      <c r="HB169" s="1"/>
      <c r="HC169" s="1"/>
      <c r="HD169" s="1"/>
      <c r="HE169" s="1"/>
    </row>
    <row r="170" spans="1:213" s="2" customFormat="1" x14ac:dyDescent="0.25">
      <c r="A170" s="3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/>
      <c r="DY170" s="1"/>
      <c r="DZ170" s="1"/>
      <c r="EA170" s="1"/>
      <c r="EB170" s="1"/>
      <c r="EC170" s="1"/>
      <c r="ED170" s="1"/>
      <c r="EE170" s="1"/>
      <c r="EF170" s="1"/>
      <c r="EG170" s="1"/>
      <c r="EH170" s="1"/>
      <c r="EI170" s="1"/>
      <c r="EJ170" s="1"/>
      <c r="EK170" s="1"/>
      <c r="EL170" s="1"/>
      <c r="EM170" s="1"/>
      <c r="EN170" s="1"/>
      <c r="EO170" s="1"/>
      <c r="EP170" s="1"/>
      <c r="EQ170" s="1"/>
      <c r="ER170" s="1"/>
      <c r="ES170" s="1"/>
      <c r="ET170" s="1"/>
      <c r="EU170" s="1"/>
      <c r="EV170" s="1"/>
      <c r="EW170" s="1"/>
      <c r="EX170" s="1"/>
      <c r="EY170" s="1"/>
      <c r="EZ170" s="1"/>
      <c r="FA170" s="1"/>
      <c r="FB170" s="1"/>
      <c r="FC170" s="1"/>
      <c r="FD170" s="1"/>
      <c r="FE170" s="1"/>
      <c r="FF170" s="1"/>
      <c r="FG170" s="1"/>
      <c r="FH170" s="1"/>
      <c r="FI170" s="1"/>
      <c r="FJ170" s="1"/>
      <c r="FK170" s="1"/>
      <c r="FL170" s="1"/>
      <c r="FM170" s="1"/>
      <c r="FN170" s="1"/>
      <c r="FO170" s="1"/>
      <c r="FP170" s="1"/>
      <c r="FQ170" s="1"/>
      <c r="FR170" s="1"/>
      <c r="FS170" s="1"/>
      <c r="FT170" s="1"/>
      <c r="FU170" s="1"/>
      <c r="FV170" s="1"/>
      <c r="FW170" s="1"/>
      <c r="FX170" s="1"/>
      <c r="FY170" s="1"/>
      <c r="FZ170" s="1"/>
      <c r="GA170" s="1"/>
      <c r="GB170" s="1"/>
      <c r="GC170" s="1"/>
      <c r="GD170" s="1"/>
      <c r="GE170" s="1"/>
      <c r="GF170" s="1"/>
      <c r="GG170" s="1"/>
      <c r="GH170" s="1"/>
      <c r="GI170" s="1"/>
      <c r="GJ170" s="1"/>
      <c r="GK170" s="1"/>
      <c r="GL170" s="1"/>
      <c r="GM170" s="1"/>
      <c r="GN170" s="1"/>
      <c r="GO170" s="1"/>
      <c r="GP170" s="1"/>
      <c r="GQ170" s="1"/>
      <c r="GR170" s="1"/>
      <c r="GS170" s="1"/>
      <c r="GT170" s="1"/>
      <c r="GU170" s="1"/>
      <c r="GV170" s="1"/>
      <c r="GW170" s="1"/>
      <c r="GX170" s="1"/>
      <c r="GY170" s="1"/>
      <c r="GZ170" s="1"/>
      <c r="HA170" s="1"/>
      <c r="HB170" s="1"/>
      <c r="HC170" s="1"/>
      <c r="HD170" s="1"/>
      <c r="HE170" s="1"/>
    </row>
    <row r="171" spans="1:213" s="2" customFormat="1" x14ac:dyDescent="0.25">
      <c r="A171" s="3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  <c r="DY171" s="1"/>
      <c r="DZ171" s="1"/>
      <c r="EA171" s="1"/>
      <c r="EB171" s="1"/>
      <c r="EC171" s="1"/>
      <c r="ED171" s="1"/>
      <c r="EE171" s="1"/>
      <c r="EF171" s="1"/>
      <c r="EG171" s="1"/>
      <c r="EH171" s="1"/>
      <c r="EI171" s="1"/>
      <c r="EJ171" s="1"/>
      <c r="EK171" s="1"/>
      <c r="EL171" s="1"/>
      <c r="EM171" s="1"/>
      <c r="EN171" s="1"/>
      <c r="EO171" s="1"/>
      <c r="EP171" s="1"/>
      <c r="EQ171" s="1"/>
      <c r="ER171" s="1"/>
      <c r="ES171" s="1"/>
      <c r="ET171" s="1"/>
      <c r="EU171" s="1"/>
      <c r="EV171" s="1"/>
      <c r="EW171" s="1"/>
      <c r="EX171" s="1"/>
      <c r="EY171" s="1"/>
      <c r="EZ171" s="1"/>
      <c r="FA171" s="1"/>
      <c r="FB171" s="1"/>
      <c r="FC171" s="1"/>
      <c r="FD171" s="1"/>
      <c r="FE171" s="1"/>
      <c r="FF171" s="1"/>
      <c r="FG171" s="1"/>
      <c r="FH171" s="1"/>
      <c r="FI171" s="1"/>
      <c r="FJ171" s="1"/>
      <c r="FK171" s="1"/>
      <c r="FL171" s="1"/>
      <c r="FM171" s="1"/>
      <c r="FN171" s="1"/>
      <c r="FO171" s="1"/>
      <c r="FP171" s="1"/>
      <c r="FQ171" s="1"/>
      <c r="FR171" s="1"/>
      <c r="FS171" s="1"/>
      <c r="FT171" s="1"/>
      <c r="FU171" s="1"/>
      <c r="FV171" s="1"/>
      <c r="FW171" s="1"/>
      <c r="FX171" s="1"/>
      <c r="FY171" s="1"/>
      <c r="FZ171" s="1"/>
      <c r="GA171" s="1"/>
      <c r="GB171" s="1"/>
      <c r="GC171" s="1"/>
      <c r="GD171" s="1"/>
      <c r="GE171" s="1"/>
      <c r="GF171" s="1"/>
      <c r="GG171" s="1"/>
      <c r="GH171" s="1"/>
      <c r="GI171" s="1"/>
      <c r="GJ171" s="1"/>
      <c r="GK171" s="1"/>
      <c r="GL171" s="1"/>
      <c r="GM171" s="1"/>
      <c r="GN171" s="1"/>
      <c r="GO171" s="1"/>
      <c r="GP171" s="1"/>
      <c r="GQ171" s="1"/>
      <c r="GR171" s="1"/>
      <c r="GS171" s="1"/>
      <c r="GT171" s="1"/>
      <c r="GU171" s="1"/>
      <c r="GV171" s="1"/>
      <c r="GW171" s="1"/>
      <c r="GX171" s="1"/>
      <c r="GY171" s="1"/>
      <c r="GZ171" s="1"/>
      <c r="HA171" s="1"/>
      <c r="HB171" s="1"/>
      <c r="HC171" s="1"/>
      <c r="HD171" s="1"/>
      <c r="HE171" s="1"/>
    </row>
    <row r="172" spans="1:213" s="2" customFormat="1" x14ac:dyDescent="0.25">
      <c r="A172" s="3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  <c r="EC172" s="1"/>
      <c r="ED172" s="1"/>
      <c r="EE172" s="1"/>
      <c r="EF172" s="1"/>
      <c r="EG172" s="1"/>
      <c r="EH172" s="1"/>
      <c r="EI172" s="1"/>
      <c r="EJ172" s="1"/>
      <c r="EK172" s="1"/>
      <c r="EL172" s="1"/>
      <c r="EM172" s="1"/>
      <c r="EN172" s="1"/>
      <c r="EO172" s="1"/>
      <c r="EP172" s="1"/>
      <c r="EQ172" s="1"/>
      <c r="ER172" s="1"/>
      <c r="ES172" s="1"/>
      <c r="ET172" s="1"/>
      <c r="EU172" s="1"/>
      <c r="EV172" s="1"/>
      <c r="EW172" s="1"/>
      <c r="EX172" s="1"/>
      <c r="EY172" s="1"/>
      <c r="EZ172" s="1"/>
      <c r="FA172" s="1"/>
      <c r="FB172" s="1"/>
      <c r="FC172" s="1"/>
      <c r="FD172" s="1"/>
      <c r="FE172" s="1"/>
      <c r="FF172" s="1"/>
      <c r="FG172" s="1"/>
      <c r="FH172" s="1"/>
      <c r="FI172" s="1"/>
      <c r="FJ172" s="1"/>
      <c r="FK172" s="1"/>
      <c r="FL172" s="1"/>
      <c r="FM172" s="1"/>
      <c r="FN172" s="1"/>
      <c r="FO172" s="1"/>
      <c r="FP172" s="1"/>
      <c r="FQ172" s="1"/>
      <c r="FR172" s="1"/>
      <c r="FS172" s="1"/>
      <c r="FT172" s="1"/>
      <c r="FU172" s="1"/>
      <c r="FV172" s="1"/>
      <c r="FW172" s="1"/>
      <c r="FX172" s="1"/>
      <c r="FY172" s="1"/>
      <c r="FZ172" s="1"/>
      <c r="GA172" s="1"/>
      <c r="GB172" s="1"/>
      <c r="GC172" s="1"/>
      <c r="GD172" s="1"/>
      <c r="GE172" s="1"/>
      <c r="GF172" s="1"/>
      <c r="GG172" s="1"/>
      <c r="GH172" s="1"/>
      <c r="GI172" s="1"/>
      <c r="GJ172" s="1"/>
      <c r="GK172" s="1"/>
      <c r="GL172" s="1"/>
      <c r="GM172" s="1"/>
      <c r="GN172" s="1"/>
      <c r="GO172" s="1"/>
      <c r="GP172" s="1"/>
      <c r="GQ172" s="1"/>
      <c r="GR172" s="1"/>
      <c r="GS172" s="1"/>
      <c r="GT172" s="1"/>
      <c r="GU172" s="1"/>
      <c r="GV172" s="1"/>
      <c r="GW172" s="1"/>
      <c r="GX172" s="1"/>
      <c r="GY172" s="1"/>
      <c r="GZ172" s="1"/>
      <c r="HA172" s="1"/>
      <c r="HB172" s="1"/>
      <c r="HC172" s="1"/>
      <c r="HD172" s="1"/>
      <c r="HE172" s="1"/>
    </row>
    <row r="173" spans="1:213" s="2" customFormat="1" x14ac:dyDescent="0.25">
      <c r="A173" s="3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/>
      <c r="ER173" s="1"/>
      <c r="ES173" s="1"/>
      <c r="ET173" s="1"/>
      <c r="EU173" s="1"/>
      <c r="EV173" s="1"/>
      <c r="EW173" s="1"/>
      <c r="EX173" s="1"/>
      <c r="EY173" s="1"/>
      <c r="EZ173" s="1"/>
      <c r="FA173" s="1"/>
      <c r="FB173" s="1"/>
      <c r="FC173" s="1"/>
      <c r="FD173" s="1"/>
      <c r="FE173" s="1"/>
      <c r="FF173" s="1"/>
      <c r="FG173" s="1"/>
      <c r="FH173" s="1"/>
      <c r="FI173" s="1"/>
      <c r="FJ173" s="1"/>
      <c r="FK173" s="1"/>
      <c r="FL173" s="1"/>
      <c r="FM173" s="1"/>
      <c r="FN173" s="1"/>
      <c r="FO173" s="1"/>
      <c r="FP173" s="1"/>
      <c r="FQ173" s="1"/>
      <c r="FR173" s="1"/>
      <c r="FS173" s="1"/>
      <c r="FT173" s="1"/>
      <c r="FU173" s="1"/>
      <c r="FV173" s="1"/>
      <c r="FW173" s="1"/>
      <c r="FX173" s="1"/>
      <c r="FY173" s="1"/>
      <c r="FZ173" s="1"/>
      <c r="GA173" s="1"/>
      <c r="GB173" s="1"/>
      <c r="GC173" s="1"/>
      <c r="GD173" s="1"/>
      <c r="GE173" s="1"/>
      <c r="GF173" s="1"/>
      <c r="GG173" s="1"/>
      <c r="GH173" s="1"/>
      <c r="GI173" s="1"/>
      <c r="GJ173" s="1"/>
      <c r="GK173" s="1"/>
      <c r="GL173" s="1"/>
      <c r="GM173" s="1"/>
      <c r="GN173" s="1"/>
      <c r="GO173" s="1"/>
      <c r="GP173" s="1"/>
      <c r="GQ173" s="1"/>
      <c r="GR173" s="1"/>
      <c r="GS173" s="1"/>
      <c r="GT173" s="1"/>
      <c r="GU173" s="1"/>
      <c r="GV173" s="1"/>
      <c r="GW173" s="1"/>
      <c r="GX173" s="1"/>
      <c r="GY173" s="1"/>
      <c r="GZ173" s="1"/>
      <c r="HA173" s="1"/>
      <c r="HB173" s="1"/>
      <c r="HC173" s="1"/>
      <c r="HD173" s="1"/>
      <c r="HE173" s="1"/>
    </row>
    <row r="174" spans="1:213" s="2" customFormat="1" x14ac:dyDescent="0.25">
      <c r="A174" s="3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  <c r="EP174" s="1"/>
      <c r="EQ174" s="1"/>
      <c r="ER174" s="1"/>
      <c r="ES174" s="1"/>
      <c r="ET174" s="1"/>
      <c r="EU174" s="1"/>
      <c r="EV174" s="1"/>
      <c r="EW174" s="1"/>
      <c r="EX174" s="1"/>
      <c r="EY174" s="1"/>
      <c r="EZ174" s="1"/>
      <c r="FA174" s="1"/>
      <c r="FB174" s="1"/>
      <c r="FC174" s="1"/>
      <c r="FD174" s="1"/>
      <c r="FE174" s="1"/>
      <c r="FF174" s="1"/>
      <c r="FG174" s="1"/>
      <c r="FH174" s="1"/>
      <c r="FI174" s="1"/>
      <c r="FJ174" s="1"/>
      <c r="FK174" s="1"/>
      <c r="FL174" s="1"/>
      <c r="FM174" s="1"/>
      <c r="FN174" s="1"/>
      <c r="FO174" s="1"/>
      <c r="FP174" s="1"/>
      <c r="FQ174" s="1"/>
      <c r="FR174" s="1"/>
      <c r="FS174" s="1"/>
      <c r="FT174" s="1"/>
      <c r="FU174" s="1"/>
      <c r="FV174" s="1"/>
      <c r="FW174" s="1"/>
      <c r="FX174" s="1"/>
      <c r="FY174" s="1"/>
      <c r="FZ174" s="1"/>
      <c r="GA174" s="1"/>
      <c r="GB174" s="1"/>
      <c r="GC174" s="1"/>
      <c r="GD174" s="1"/>
      <c r="GE174" s="1"/>
      <c r="GF174" s="1"/>
      <c r="GG174" s="1"/>
      <c r="GH174" s="1"/>
      <c r="GI174" s="1"/>
      <c r="GJ174" s="1"/>
      <c r="GK174" s="1"/>
      <c r="GL174" s="1"/>
      <c r="GM174" s="1"/>
      <c r="GN174" s="1"/>
      <c r="GO174" s="1"/>
      <c r="GP174" s="1"/>
      <c r="GQ174" s="1"/>
      <c r="GR174" s="1"/>
      <c r="GS174" s="1"/>
      <c r="GT174" s="1"/>
      <c r="GU174" s="1"/>
      <c r="GV174" s="1"/>
      <c r="GW174" s="1"/>
      <c r="GX174" s="1"/>
      <c r="GY174" s="1"/>
      <c r="GZ174" s="1"/>
      <c r="HA174" s="1"/>
      <c r="HB174" s="1"/>
      <c r="HC174" s="1"/>
      <c r="HD174" s="1"/>
      <c r="HE174" s="1"/>
    </row>
    <row r="175" spans="1:213" s="2" customFormat="1" x14ac:dyDescent="0.25">
      <c r="A175" s="3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  <c r="EA175" s="1"/>
      <c r="EB175" s="1"/>
      <c r="EC175" s="1"/>
      <c r="ED175" s="1"/>
      <c r="EE175" s="1"/>
      <c r="EF175" s="1"/>
      <c r="EG175" s="1"/>
      <c r="EH175" s="1"/>
      <c r="EI175" s="1"/>
      <c r="EJ175" s="1"/>
      <c r="EK175" s="1"/>
      <c r="EL175" s="1"/>
      <c r="EM175" s="1"/>
      <c r="EN175" s="1"/>
      <c r="EO175" s="1"/>
      <c r="EP175" s="1"/>
      <c r="EQ175" s="1"/>
      <c r="ER175" s="1"/>
      <c r="ES175" s="1"/>
      <c r="ET175" s="1"/>
      <c r="EU175" s="1"/>
      <c r="EV175" s="1"/>
      <c r="EW175" s="1"/>
      <c r="EX175" s="1"/>
      <c r="EY175" s="1"/>
      <c r="EZ175" s="1"/>
      <c r="FA175" s="1"/>
      <c r="FB175" s="1"/>
      <c r="FC175" s="1"/>
      <c r="FD175" s="1"/>
      <c r="FE175" s="1"/>
      <c r="FF175" s="1"/>
      <c r="FG175" s="1"/>
      <c r="FH175" s="1"/>
      <c r="FI175" s="1"/>
      <c r="FJ175" s="1"/>
      <c r="FK175" s="1"/>
      <c r="FL175" s="1"/>
      <c r="FM175" s="1"/>
      <c r="FN175" s="1"/>
      <c r="FO175" s="1"/>
      <c r="FP175" s="1"/>
      <c r="FQ175" s="1"/>
      <c r="FR175" s="1"/>
      <c r="FS175" s="1"/>
      <c r="FT175" s="1"/>
      <c r="FU175" s="1"/>
      <c r="FV175" s="1"/>
      <c r="FW175" s="1"/>
      <c r="FX175" s="1"/>
      <c r="FY175" s="1"/>
      <c r="FZ175" s="1"/>
      <c r="GA175" s="1"/>
      <c r="GB175" s="1"/>
      <c r="GC175" s="1"/>
      <c r="GD175" s="1"/>
      <c r="GE175" s="1"/>
      <c r="GF175" s="1"/>
      <c r="GG175" s="1"/>
      <c r="GH175" s="1"/>
      <c r="GI175" s="1"/>
      <c r="GJ175" s="1"/>
      <c r="GK175" s="1"/>
      <c r="GL175" s="1"/>
      <c r="GM175" s="1"/>
      <c r="GN175" s="1"/>
      <c r="GO175" s="1"/>
      <c r="GP175" s="1"/>
      <c r="GQ175" s="1"/>
      <c r="GR175" s="1"/>
      <c r="GS175" s="1"/>
      <c r="GT175" s="1"/>
      <c r="GU175" s="1"/>
      <c r="GV175" s="1"/>
      <c r="GW175" s="1"/>
      <c r="GX175" s="1"/>
      <c r="GY175" s="1"/>
      <c r="GZ175" s="1"/>
      <c r="HA175" s="1"/>
      <c r="HB175" s="1"/>
      <c r="HC175" s="1"/>
      <c r="HD175" s="1"/>
      <c r="HE175" s="1"/>
    </row>
    <row r="176" spans="1:213" s="2" customFormat="1" x14ac:dyDescent="0.25">
      <c r="A176" s="3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  <c r="FV176" s="1"/>
      <c r="FW176" s="1"/>
      <c r="FX176" s="1"/>
      <c r="FY176" s="1"/>
      <c r="FZ176" s="1"/>
      <c r="GA176" s="1"/>
      <c r="GB176" s="1"/>
      <c r="GC176" s="1"/>
      <c r="GD176" s="1"/>
      <c r="GE176" s="1"/>
      <c r="GF176" s="1"/>
      <c r="GG176" s="1"/>
      <c r="GH176" s="1"/>
      <c r="GI176" s="1"/>
      <c r="GJ176" s="1"/>
      <c r="GK176" s="1"/>
      <c r="GL176" s="1"/>
      <c r="GM176" s="1"/>
      <c r="GN176" s="1"/>
      <c r="GO176" s="1"/>
      <c r="GP176" s="1"/>
      <c r="GQ176" s="1"/>
      <c r="GR176" s="1"/>
      <c r="GS176" s="1"/>
      <c r="GT176" s="1"/>
      <c r="GU176" s="1"/>
      <c r="GV176" s="1"/>
      <c r="GW176" s="1"/>
      <c r="GX176" s="1"/>
      <c r="GY176" s="1"/>
      <c r="GZ176" s="1"/>
      <c r="HA176" s="1"/>
      <c r="HB176" s="1"/>
      <c r="HC176" s="1"/>
      <c r="HD176" s="1"/>
      <c r="HE176" s="1"/>
    </row>
    <row r="177" spans="1:213" s="2" customFormat="1" x14ac:dyDescent="0.25">
      <c r="A177" s="3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  <c r="EZ177" s="1"/>
      <c r="FA177" s="1"/>
      <c r="FB177" s="1"/>
      <c r="FC177" s="1"/>
      <c r="FD177" s="1"/>
      <c r="FE177" s="1"/>
      <c r="FF177" s="1"/>
      <c r="FG177" s="1"/>
      <c r="FH177" s="1"/>
      <c r="FI177" s="1"/>
      <c r="FJ177" s="1"/>
      <c r="FK177" s="1"/>
      <c r="FL177" s="1"/>
      <c r="FM177" s="1"/>
      <c r="FN177" s="1"/>
      <c r="FO177" s="1"/>
      <c r="FP177" s="1"/>
      <c r="FQ177" s="1"/>
      <c r="FR177" s="1"/>
      <c r="FS177" s="1"/>
      <c r="FT177" s="1"/>
      <c r="FU177" s="1"/>
      <c r="FV177" s="1"/>
      <c r="FW177" s="1"/>
      <c r="FX177" s="1"/>
      <c r="FY177" s="1"/>
      <c r="FZ177" s="1"/>
      <c r="GA177" s="1"/>
      <c r="GB177" s="1"/>
      <c r="GC177" s="1"/>
      <c r="GD177" s="1"/>
      <c r="GE177" s="1"/>
      <c r="GF177" s="1"/>
      <c r="GG177" s="1"/>
      <c r="GH177" s="1"/>
      <c r="GI177" s="1"/>
      <c r="GJ177" s="1"/>
      <c r="GK177" s="1"/>
      <c r="GL177" s="1"/>
      <c r="GM177" s="1"/>
      <c r="GN177" s="1"/>
      <c r="GO177" s="1"/>
      <c r="GP177" s="1"/>
      <c r="GQ177" s="1"/>
      <c r="GR177" s="1"/>
      <c r="GS177" s="1"/>
      <c r="GT177" s="1"/>
      <c r="GU177" s="1"/>
      <c r="GV177" s="1"/>
      <c r="GW177" s="1"/>
      <c r="GX177" s="1"/>
      <c r="GY177" s="1"/>
      <c r="GZ177" s="1"/>
      <c r="HA177" s="1"/>
      <c r="HB177" s="1"/>
      <c r="HC177" s="1"/>
      <c r="HD177" s="1"/>
      <c r="HE177" s="1"/>
    </row>
    <row r="178" spans="1:213" s="2" customFormat="1" x14ac:dyDescent="0.25">
      <c r="A178" s="3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  <c r="EU178" s="1"/>
      <c r="EV178" s="1"/>
      <c r="EW178" s="1"/>
      <c r="EX178" s="1"/>
      <c r="EY178" s="1"/>
      <c r="EZ178" s="1"/>
      <c r="FA178" s="1"/>
      <c r="FB178" s="1"/>
      <c r="FC178" s="1"/>
      <c r="FD178" s="1"/>
      <c r="FE178" s="1"/>
      <c r="FF178" s="1"/>
      <c r="FG178" s="1"/>
      <c r="FH178" s="1"/>
      <c r="FI178" s="1"/>
      <c r="FJ178" s="1"/>
      <c r="FK178" s="1"/>
      <c r="FL178" s="1"/>
      <c r="FM178" s="1"/>
      <c r="FN178" s="1"/>
      <c r="FO178" s="1"/>
      <c r="FP178" s="1"/>
      <c r="FQ178" s="1"/>
      <c r="FR178" s="1"/>
      <c r="FS178" s="1"/>
      <c r="FT178" s="1"/>
      <c r="FU178" s="1"/>
      <c r="FV178" s="1"/>
      <c r="FW178" s="1"/>
      <c r="FX178" s="1"/>
      <c r="FY178" s="1"/>
      <c r="FZ178" s="1"/>
      <c r="GA178" s="1"/>
      <c r="GB178" s="1"/>
      <c r="GC178" s="1"/>
      <c r="GD178" s="1"/>
      <c r="GE178" s="1"/>
      <c r="GF178" s="1"/>
      <c r="GG178" s="1"/>
      <c r="GH178" s="1"/>
      <c r="GI178" s="1"/>
      <c r="GJ178" s="1"/>
      <c r="GK178" s="1"/>
      <c r="GL178" s="1"/>
      <c r="GM178" s="1"/>
      <c r="GN178" s="1"/>
      <c r="GO178" s="1"/>
      <c r="GP178" s="1"/>
      <c r="GQ178" s="1"/>
      <c r="GR178" s="1"/>
      <c r="GS178" s="1"/>
      <c r="GT178" s="1"/>
      <c r="GU178" s="1"/>
      <c r="GV178" s="1"/>
      <c r="GW178" s="1"/>
      <c r="GX178" s="1"/>
      <c r="GY178" s="1"/>
      <c r="GZ178" s="1"/>
      <c r="HA178" s="1"/>
      <c r="HB178" s="1"/>
      <c r="HC178" s="1"/>
      <c r="HD178" s="1"/>
      <c r="HE178" s="1"/>
    </row>
    <row r="179" spans="1:213" s="2" customFormat="1" x14ac:dyDescent="0.25">
      <c r="A179" s="3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  <c r="DX179" s="1"/>
      <c r="DY179" s="1"/>
      <c r="DZ179" s="1"/>
      <c r="EA179" s="1"/>
      <c r="EB179" s="1"/>
      <c r="EC179" s="1"/>
      <c r="ED179" s="1"/>
      <c r="EE179" s="1"/>
      <c r="EF179" s="1"/>
      <c r="EG179" s="1"/>
      <c r="EH179" s="1"/>
      <c r="EI179" s="1"/>
      <c r="EJ179" s="1"/>
      <c r="EK179" s="1"/>
      <c r="EL179" s="1"/>
      <c r="EM179" s="1"/>
      <c r="EN179" s="1"/>
      <c r="EO179" s="1"/>
      <c r="EP179" s="1"/>
      <c r="EQ179" s="1"/>
      <c r="ER179" s="1"/>
      <c r="ES179" s="1"/>
      <c r="ET179" s="1"/>
      <c r="EU179" s="1"/>
      <c r="EV179" s="1"/>
      <c r="EW179" s="1"/>
      <c r="EX179" s="1"/>
      <c r="EY179" s="1"/>
      <c r="EZ179" s="1"/>
      <c r="FA179" s="1"/>
      <c r="FB179" s="1"/>
      <c r="FC179" s="1"/>
      <c r="FD179" s="1"/>
      <c r="FE179" s="1"/>
      <c r="FF179" s="1"/>
      <c r="FG179" s="1"/>
      <c r="FH179" s="1"/>
      <c r="FI179" s="1"/>
      <c r="FJ179" s="1"/>
      <c r="FK179" s="1"/>
      <c r="FL179" s="1"/>
      <c r="FM179" s="1"/>
      <c r="FN179" s="1"/>
      <c r="FO179" s="1"/>
      <c r="FP179" s="1"/>
      <c r="FQ179" s="1"/>
      <c r="FR179" s="1"/>
      <c r="FS179" s="1"/>
      <c r="FT179" s="1"/>
      <c r="FU179" s="1"/>
      <c r="FV179" s="1"/>
      <c r="FW179" s="1"/>
      <c r="FX179" s="1"/>
      <c r="FY179" s="1"/>
      <c r="FZ179" s="1"/>
      <c r="GA179" s="1"/>
      <c r="GB179" s="1"/>
      <c r="GC179" s="1"/>
      <c r="GD179" s="1"/>
      <c r="GE179" s="1"/>
      <c r="GF179" s="1"/>
      <c r="GG179" s="1"/>
      <c r="GH179" s="1"/>
      <c r="GI179" s="1"/>
      <c r="GJ179" s="1"/>
      <c r="GK179" s="1"/>
      <c r="GL179" s="1"/>
      <c r="GM179" s="1"/>
      <c r="GN179" s="1"/>
      <c r="GO179" s="1"/>
      <c r="GP179" s="1"/>
      <c r="GQ179" s="1"/>
      <c r="GR179" s="1"/>
      <c r="GS179" s="1"/>
      <c r="GT179" s="1"/>
      <c r="GU179" s="1"/>
      <c r="GV179" s="1"/>
      <c r="GW179" s="1"/>
      <c r="GX179" s="1"/>
      <c r="GY179" s="1"/>
      <c r="GZ179" s="1"/>
      <c r="HA179" s="1"/>
      <c r="HB179" s="1"/>
      <c r="HC179" s="1"/>
      <c r="HD179" s="1"/>
      <c r="HE179" s="1"/>
    </row>
    <row r="180" spans="1:213" s="2" customFormat="1" x14ac:dyDescent="0.25">
      <c r="A180" s="3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/>
      <c r="DY180" s="1"/>
      <c r="DZ180" s="1"/>
      <c r="EA180" s="1"/>
      <c r="EB180" s="1"/>
      <c r="EC180" s="1"/>
      <c r="ED180" s="1"/>
      <c r="EE180" s="1"/>
      <c r="EF180" s="1"/>
      <c r="EG180" s="1"/>
      <c r="EH180" s="1"/>
      <c r="EI180" s="1"/>
      <c r="EJ180" s="1"/>
      <c r="EK180" s="1"/>
      <c r="EL180" s="1"/>
      <c r="EM180" s="1"/>
      <c r="EN180" s="1"/>
      <c r="EO180" s="1"/>
      <c r="EP180" s="1"/>
      <c r="EQ180" s="1"/>
      <c r="ER180" s="1"/>
      <c r="ES180" s="1"/>
      <c r="ET180" s="1"/>
      <c r="EU180" s="1"/>
      <c r="EV180" s="1"/>
      <c r="EW180" s="1"/>
      <c r="EX180" s="1"/>
      <c r="EY180" s="1"/>
      <c r="EZ180" s="1"/>
      <c r="FA180" s="1"/>
      <c r="FB180" s="1"/>
      <c r="FC180" s="1"/>
      <c r="FD180" s="1"/>
      <c r="FE180" s="1"/>
      <c r="FF180" s="1"/>
      <c r="FG180" s="1"/>
      <c r="FH180" s="1"/>
      <c r="FI180" s="1"/>
      <c r="FJ180" s="1"/>
      <c r="FK180" s="1"/>
      <c r="FL180" s="1"/>
      <c r="FM180" s="1"/>
      <c r="FN180" s="1"/>
      <c r="FO180" s="1"/>
      <c r="FP180" s="1"/>
      <c r="FQ180" s="1"/>
      <c r="FR180" s="1"/>
      <c r="FS180" s="1"/>
      <c r="FT180" s="1"/>
      <c r="FU180" s="1"/>
      <c r="FV180" s="1"/>
      <c r="FW180" s="1"/>
      <c r="FX180" s="1"/>
      <c r="FY180" s="1"/>
      <c r="FZ180" s="1"/>
      <c r="GA180" s="1"/>
      <c r="GB180" s="1"/>
      <c r="GC180" s="1"/>
      <c r="GD180" s="1"/>
      <c r="GE180" s="1"/>
      <c r="GF180" s="1"/>
      <c r="GG180" s="1"/>
      <c r="GH180" s="1"/>
      <c r="GI180" s="1"/>
      <c r="GJ180" s="1"/>
      <c r="GK180" s="1"/>
      <c r="GL180" s="1"/>
      <c r="GM180" s="1"/>
      <c r="GN180" s="1"/>
      <c r="GO180" s="1"/>
      <c r="GP180" s="1"/>
      <c r="GQ180" s="1"/>
      <c r="GR180" s="1"/>
      <c r="GS180" s="1"/>
      <c r="GT180" s="1"/>
      <c r="GU180" s="1"/>
      <c r="GV180" s="1"/>
      <c r="GW180" s="1"/>
      <c r="GX180" s="1"/>
      <c r="GY180" s="1"/>
      <c r="GZ180" s="1"/>
      <c r="HA180" s="1"/>
      <c r="HB180" s="1"/>
      <c r="HC180" s="1"/>
      <c r="HD180" s="1"/>
      <c r="HE180" s="1"/>
    </row>
    <row r="181" spans="1:213" s="2" customFormat="1" x14ac:dyDescent="0.25">
      <c r="A181" s="3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  <c r="DY181" s="1"/>
      <c r="DZ181" s="1"/>
      <c r="EA181" s="1"/>
      <c r="EB181" s="1"/>
      <c r="EC181" s="1"/>
      <c r="ED181" s="1"/>
      <c r="EE181" s="1"/>
      <c r="EF181" s="1"/>
      <c r="EG181" s="1"/>
      <c r="EH181" s="1"/>
      <c r="EI181" s="1"/>
      <c r="EJ181" s="1"/>
      <c r="EK181" s="1"/>
      <c r="EL181" s="1"/>
      <c r="EM181" s="1"/>
      <c r="EN181" s="1"/>
      <c r="EO181" s="1"/>
      <c r="EP181" s="1"/>
      <c r="EQ181" s="1"/>
      <c r="ER181" s="1"/>
      <c r="ES181" s="1"/>
      <c r="ET181" s="1"/>
      <c r="EU181" s="1"/>
      <c r="EV181" s="1"/>
      <c r="EW181" s="1"/>
      <c r="EX181" s="1"/>
      <c r="EY181" s="1"/>
      <c r="EZ181" s="1"/>
      <c r="FA181" s="1"/>
      <c r="FB181" s="1"/>
      <c r="FC181" s="1"/>
      <c r="FD181" s="1"/>
      <c r="FE181" s="1"/>
      <c r="FF181" s="1"/>
      <c r="FG181" s="1"/>
      <c r="FH181" s="1"/>
      <c r="FI181" s="1"/>
      <c r="FJ181" s="1"/>
      <c r="FK181" s="1"/>
      <c r="FL181" s="1"/>
      <c r="FM181" s="1"/>
      <c r="FN181" s="1"/>
      <c r="FO181" s="1"/>
      <c r="FP181" s="1"/>
      <c r="FQ181" s="1"/>
      <c r="FR181" s="1"/>
      <c r="FS181" s="1"/>
      <c r="FT181" s="1"/>
      <c r="FU181" s="1"/>
      <c r="FV181" s="1"/>
      <c r="FW181" s="1"/>
      <c r="FX181" s="1"/>
      <c r="FY181" s="1"/>
      <c r="FZ181" s="1"/>
      <c r="GA181" s="1"/>
      <c r="GB181" s="1"/>
      <c r="GC181" s="1"/>
      <c r="GD181" s="1"/>
      <c r="GE181" s="1"/>
      <c r="GF181" s="1"/>
      <c r="GG181" s="1"/>
      <c r="GH181" s="1"/>
      <c r="GI181" s="1"/>
      <c r="GJ181" s="1"/>
      <c r="GK181" s="1"/>
      <c r="GL181" s="1"/>
      <c r="GM181" s="1"/>
      <c r="GN181" s="1"/>
      <c r="GO181" s="1"/>
      <c r="GP181" s="1"/>
      <c r="GQ181" s="1"/>
      <c r="GR181" s="1"/>
      <c r="GS181" s="1"/>
      <c r="GT181" s="1"/>
      <c r="GU181" s="1"/>
      <c r="GV181" s="1"/>
      <c r="GW181" s="1"/>
      <c r="GX181" s="1"/>
      <c r="GY181" s="1"/>
      <c r="GZ181" s="1"/>
      <c r="HA181" s="1"/>
      <c r="HB181" s="1"/>
      <c r="HC181" s="1"/>
      <c r="HD181" s="1"/>
      <c r="HE181" s="1"/>
    </row>
    <row r="182" spans="1:213" s="2" customFormat="1" x14ac:dyDescent="0.25">
      <c r="A182" s="3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  <c r="EB182" s="1"/>
      <c r="EC182" s="1"/>
      <c r="ED182" s="1"/>
      <c r="EE182" s="1"/>
      <c r="EF182" s="1"/>
      <c r="EG182" s="1"/>
      <c r="EH182" s="1"/>
      <c r="EI182" s="1"/>
      <c r="EJ182" s="1"/>
      <c r="EK182" s="1"/>
      <c r="EL182" s="1"/>
      <c r="EM182" s="1"/>
      <c r="EN182" s="1"/>
      <c r="EO182" s="1"/>
      <c r="EP182" s="1"/>
      <c r="EQ182" s="1"/>
      <c r="ER182" s="1"/>
      <c r="ES182" s="1"/>
      <c r="ET182" s="1"/>
      <c r="EU182" s="1"/>
      <c r="EV182" s="1"/>
      <c r="EW182" s="1"/>
      <c r="EX182" s="1"/>
      <c r="EY182" s="1"/>
      <c r="EZ182" s="1"/>
      <c r="FA182" s="1"/>
      <c r="FB182" s="1"/>
      <c r="FC182" s="1"/>
      <c r="FD182" s="1"/>
      <c r="FE182" s="1"/>
      <c r="FF182" s="1"/>
      <c r="FG182" s="1"/>
      <c r="FH182" s="1"/>
      <c r="FI182" s="1"/>
      <c r="FJ182" s="1"/>
      <c r="FK182" s="1"/>
      <c r="FL182" s="1"/>
      <c r="FM182" s="1"/>
      <c r="FN182" s="1"/>
      <c r="FO182" s="1"/>
      <c r="FP182" s="1"/>
      <c r="FQ182" s="1"/>
      <c r="FR182" s="1"/>
      <c r="FS182" s="1"/>
      <c r="FT182" s="1"/>
      <c r="FU182" s="1"/>
      <c r="FV182" s="1"/>
      <c r="FW182" s="1"/>
      <c r="FX182" s="1"/>
      <c r="FY182" s="1"/>
      <c r="FZ182" s="1"/>
      <c r="GA182" s="1"/>
      <c r="GB182" s="1"/>
      <c r="GC182" s="1"/>
      <c r="GD182" s="1"/>
      <c r="GE182" s="1"/>
      <c r="GF182" s="1"/>
      <c r="GG182" s="1"/>
      <c r="GH182" s="1"/>
      <c r="GI182" s="1"/>
      <c r="GJ182" s="1"/>
      <c r="GK182" s="1"/>
      <c r="GL182" s="1"/>
      <c r="GM182" s="1"/>
      <c r="GN182" s="1"/>
      <c r="GO182" s="1"/>
      <c r="GP182" s="1"/>
      <c r="GQ182" s="1"/>
      <c r="GR182" s="1"/>
      <c r="GS182" s="1"/>
      <c r="GT182" s="1"/>
      <c r="GU182" s="1"/>
      <c r="GV182" s="1"/>
      <c r="GW182" s="1"/>
      <c r="GX182" s="1"/>
      <c r="GY182" s="1"/>
      <c r="GZ182" s="1"/>
      <c r="HA182" s="1"/>
      <c r="HB182" s="1"/>
      <c r="HC182" s="1"/>
      <c r="HD182" s="1"/>
      <c r="HE182" s="1"/>
    </row>
    <row r="183" spans="1:213" s="2" customFormat="1" x14ac:dyDescent="0.25">
      <c r="A183" s="3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/>
      <c r="DR183" s="1"/>
      <c r="DS183" s="1"/>
      <c r="DT183" s="1"/>
      <c r="DU183" s="1"/>
      <c r="DV183" s="1"/>
      <c r="DW183" s="1"/>
      <c r="DX183" s="1"/>
      <c r="DY183" s="1"/>
      <c r="DZ183" s="1"/>
      <c r="EA183" s="1"/>
      <c r="EB183" s="1"/>
      <c r="EC183" s="1"/>
      <c r="ED183" s="1"/>
      <c r="EE183" s="1"/>
      <c r="EF183" s="1"/>
      <c r="EG183" s="1"/>
      <c r="EH183" s="1"/>
      <c r="EI183" s="1"/>
      <c r="EJ183" s="1"/>
      <c r="EK183" s="1"/>
      <c r="EL183" s="1"/>
      <c r="EM183" s="1"/>
      <c r="EN183" s="1"/>
      <c r="EO183" s="1"/>
      <c r="EP183" s="1"/>
      <c r="EQ183" s="1"/>
      <c r="ER183" s="1"/>
      <c r="ES183" s="1"/>
      <c r="ET183" s="1"/>
      <c r="EU183" s="1"/>
      <c r="EV183" s="1"/>
      <c r="EW183" s="1"/>
      <c r="EX183" s="1"/>
      <c r="EY183" s="1"/>
      <c r="EZ183" s="1"/>
      <c r="FA183" s="1"/>
      <c r="FB183" s="1"/>
      <c r="FC183" s="1"/>
      <c r="FD183" s="1"/>
      <c r="FE183" s="1"/>
      <c r="FF183" s="1"/>
      <c r="FG183" s="1"/>
      <c r="FH183" s="1"/>
      <c r="FI183" s="1"/>
      <c r="FJ183" s="1"/>
      <c r="FK183" s="1"/>
      <c r="FL183" s="1"/>
      <c r="FM183" s="1"/>
      <c r="FN183" s="1"/>
      <c r="FO183" s="1"/>
      <c r="FP183" s="1"/>
      <c r="FQ183" s="1"/>
      <c r="FR183" s="1"/>
      <c r="FS183" s="1"/>
      <c r="FT183" s="1"/>
      <c r="FU183" s="1"/>
      <c r="FV183" s="1"/>
      <c r="FW183" s="1"/>
      <c r="FX183" s="1"/>
      <c r="FY183" s="1"/>
      <c r="FZ183" s="1"/>
      <c r="GA183" s="1"/>
      <c r="GB183" s="1"/>
      <c r="GC183" s="1"/>
      <c r="GD183" s="1"/>
      <c r="GE183" s="1"/>
      <c r="GF183" s="1"/>
      <c r="GG183" s="1"/>
      <c r="GH183" s="1"/>
      <c r="GI183" s="1"/>
      <c r="GJ183" s="1"/>
      <c r="GK183" s="1"/>
      <c r="GL183" s="1"/>
      <c r="GM183" s="1"/>
      <c r="GN183" s="1"/>
      <c r="GO183" s="1"/>
      <c r="GP183" s="1"/>
      <c r="GQ183" s="1"/>
      <c r="GR183" s="1"/>
      <c r="GS183" s="1"/>
      <c r="GT183" s="1"/>
      <c r="GU183" s="1"/>
      <c r="GV183" s="1"/>
      <c r="GW183" s="1"/>
      <c r="GX183" s="1"/>
      <c r="GY183" s="1"/>
      <c r="GZ183" s="1"/>
      <c r="HA183" s="1"/>
      <c r="HB183" s="1"/>
      <c r="HC183" s="1"/>
      <c r="HD183" s="1"/>
      <c r="HE183" s="1"/>
    </row>
    <row r="184" spans="1:213" s="2" customFormat="1" x14ac:dyDescent="0.25">
      <c r="A184" s="3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1"/>
      <c r="DX184" s="1"/>
      <c r="DY184" s="1"/>
      <c r="DZ184" s="1"/>
      <c r="EA184" s="1"/>
      <c r="EB184" s="1"/>
      <c r="EC184" s="1"/>
      <c r="ED184" s="1"/>
      <c r="EE184" s="1"/>
      <c r="EF184" s="1"/>
      <c r="EG184" s="1"/>
      <c r="EH184" s="1"/>
      <c r="EI184" s="1"/>
      <c r="EJ184" s="1"/>
      <c r="EK184" s="1"/>
      <c r="EL184" s="1"/>
      <c r="EM184" s="1"/>
      <c r="EN184" s="1"/>
      <c r="EO184" s="1"/>
      <c r="EP184" s="1"/>
      <c r="EQ184" s="1"/>
      <c r="ER184" s="1"/>
      <c r="ES184" s="1"/>
      <c r="ET184" s="1"/>
      <c r="EU184" s="1"/>
      <c r="EV184" s="1"/>
      <c r="EW184" s="1"/>
      <c r="EX184" s="1"/>
      <c r="EY184" s="1"/>
      <c r="EZ184" s="1"/>
      <c r="FA184" s="1"/>
      <c r="FB184" s="1"/>
      <c r="FC184" s="1"/>
      <c r="FD184" s="1"/>
      <c r="FE184" s="1"/>
      <c r="FF184" s="1"/>
      <c r="FG184" s="1"/>
      <c r="FH184" s="1"/>
      <c r="FI184" s="1"/>
      <c r="FJ184" s="1"/>
      <c r="FK184" s="1"/>
      <c r="FL184" s="1"/>
      <c r="FM184" s="1"/>
      <c r="FN184" s="1"/>
      <c r="FO184" s="1"/>
      <c r="FP184" s="1"/>
      <c r="FQ184" s="1"/>
      <c r="FR184" s="1"/>
      <c r="FS184" s="1"/>
      <c r="FT184" s="1"/>
      <c r="FU184" s="1"/>
      <c r="FV184" s="1"/>
      <c r="FW184" s="1"/>
      <c r="FX184" s="1"/>
      <c r="FY184" s="1"/>
      <c r="FZ184" s="1"/>
      <c r="GA184" s="1"/>
      <c r="GB184" s="1"/>
      <c r="GC184" s="1"/>
      <c r="GD184" s="1"/>
      <c r="GE184" s="1"/>
      <c r="GF184" s="1"/>
      <c r="GG184" s="1"/>
      <c r="GH184" s="1"/>
      <c r="GI184" s="1"/>
      <c r="GJ184" s="1"/>
      <c r="GK184" s="1"/>
      <c r="GL184" s="1"/>
      <c r="GM184" s="1"/>
      <c r="GN184" s="1"/>
      <c r="GO184" s="1"/>
      <c r="GP184" s="1"/>
      <c r="GQ184" s="1"/>
      <c r="GR184" s="1"/>
      <c r="GS184" s="1"/>
      <c r="GT184" s="1"/>
      <c r="GU184" s="1"/>
      <c r="GV184" s="1"/>
      <c r="GW184" s="1"/>
      <c r="GX184" s="1"/>
      <c r="GY184" s="1"/>
      <c r="GZ184" s="1"/>
      <c r="HA184" s="1"/>
      <c r="HB184" s="1"/>
      <c r="HC184" s="1"/>
      <c r="HD184" s="1"/>
      <c r="HE184" s="1"/>
    </row>
    <row r="185" spans="1:213" s="2" customFormat="1" x14ac:dyDescent="0.25">
      <c r="A185" s="3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  <c r="DX185" s="1"/>
      <c r="DY185" s="1"/>
      <c r="DZ185" s="1"/>
      <c r="EA185" s="1"/>
      <c r="EB185" s="1"/>
      <c r="EC185" s="1"/>
      <c r="ED185" s="1"/>
      <c r="EE185" s="1"/>
      <c r="EF185" s="1"/>
      <c r="EG185" s="1"/>
      <c r="EH185" s="1"/>
      <c r="EI185" s="1"/>
      <c r="EJ185" s="1"/>
      <c r="EK185" s="1"/>
      <c r="EL185" s="1"/>
      <c r="EM185" s="1"/>
      <c r="EN185" s="1"/>
      <c r="EO185" s="1"/>
      <c r="EP185" s="1"/>
      <c r="EQ185" s="1"/>
      <c r="ER185" s="1"/>
      <c r="ES185" s="1"/>
      <c r="ET185" s="1"/>
      <c r="EU185" s="1"/>
      <c r="EV185" s="1"/>
      <c r="EW185" s="1"/>
      <c r="EX185" s="1"/>
      <c r="EY185" s="1"/>
      <c r="EZ185" s="1"/>
      <c r="FA185" s="1"/>
      <c r="FB185" s="1"/>
      <c r="FC185" s="1"/>
      <c r="FD185" s="1"/>
      <c r="FE185" s="1"/>
      <c r="FF185" s="1"/>
      <c r="FG185" s="1"/>
      <c r="FH185" s="1"/>
      <c r="FI185" s="1"/>
      <c r="FJ185" s="1"/>
      <c r="FK185" s="1"/>
      <c r="FL185" s="1"/>
      <c r="FM185" s="1"/>
      <c r="FN185" s="1"/>
      <c r="FO185" s="1"/>
      <c r="FP185" s="1"/>
      <c r="FQ185" s="1"/>
      <c r="FR185" s="1"/>
      <c r="FS185" s="1"/>
      <c r="FT185" s="1"/>
      <c r="FU185" s="1"/>
      <c r="FV185" s="1"/>
      <c r="FW185" s="1"/>
      <c r="FX185" s="1"/>
      <c r="FY185" s="1"/>
      <c r="FZ185" s="1"/>
      <c r="GA185" s="1"/>
      <c r="GB185" s="1"/>
      <c r="GC185" s="1"/>
      <c r="GD185" s="1"/>
      <c r="GE185" s="1"/>
      <c r="GF185" s="1"/>
      <c r="GG185" s="1"/>
      <c r="GH185" s="1"/>
      <c r="GI185" s="1"/>
      <c r="GJ185" s="1"/>
      <c r="GK185" s="1"/>
      <c r="GL185" s="1"/>
      <c r="GM185" s="1"/>
      <c r="GN185" s="1"/>
      <c r="GO185" s="1"/>
      <c r="GP185" s="1"/>
      <c r="GQ185" s="1"/>
      <c r="GR185" s="1"/>
      <c r="GS185" s="1"/>
      <c r="GT185" s="1"/>
      <c r="GU185" s="1"/>
      <c r="GV185" s="1"/>
      <c r="GW185" s="1"/>
      <c r="GX185" s="1"/>
      <c r="GY185" s="1"/>
      <c r="GZ185" s="1"/>
      <c r="HA185" s="1"/>
      <c r="HB185" s="1"/>
      <c r="HC185" s="1"/>
      <c r="HD185" s="1"/>
      <c r="HE185" s="1"/>
    </row>
    <row r="186" spans="1:213" s="2" customFormat="1" x14ac:dyDescent="0.25">
      <c r="A186" s="3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  <c r="DX186" s="1"/>
      <c r="DY186" s="1"/>
      <c r="DZ186" s="1"/>
      <c r="EA186" s="1"/>
      <c r="EB186" s="1"/>
      <c r="EC186" s="1"/>
      <c r="ED186" s="1"/>
      <c r="EE186" s="1"/>
      <c r="EF186" s="1"/>
      <c r="EG186" s="1"/>
      <c r="EH186" s="1"/>
      <c r="EI186" s="1"/>
      <c r="EJ186" s="1"/>
      <c r="EK186" s="1"/>
      <c r="EL186" s="1"/>
      <c r="EM186" s="1"/>
      <c r="EN186" s="1"/>
      <c r="EO186" s="1"/>
      <c r="EP186" s="1"/>
      <c r="EQ186" s="1"/>
      <c r="ER186" s="1"/>
      <c r="ES186" s="1"/>
      <c r="ET186" s="1"/>
      <c r="EU186" s="1"/>
      <c r="EV186" s="1"/>
      <c r="EW186" s="1"/>
      <c r="EX186" s="1"/>
      <c r="EY186" s="1"/>
      <c r="EZ186" s="1"/>
      <c r="FA186" s="1"/>
      <c r="FB186" s="1"/>
      <c r="FC186" s="1"/>
      <c r="FD186" s="1"/>
      <c r="FE186" s="1"/>
      <c r="FF186" s="1"/>
      <c r="FG186" s="1"/>
      <c r="FH186" s="1"/>
      <c r="FI186" s="1"/>
      <c r="FJ186" s="1"/>
      <c r="FK186" s="1"/>
      <c r="FL186" s="1"/>
      <c r="FM186" s="1"/>
      <c r="FN186" s="1"/>
      <c r="FO186" s="1"/>
      <c r="FP186" s="1"/>
      <c r="FQ186" s="1"/>
      <c r="FR186" s="1"/>
      <c r="FS186" s="1"/>
      <c r="FT186" s="1"/>
      <c r="FU186" s="1"/>
      <c r="FV186" s="1"/>
      <c r="FW186" s="1"/>
      <c r="FX186" s="1"/>
      <c r="FY186" s="1"/>
      <c r="FZ186" s="1"/>
      <c r="GA186" s="1"/>
      <c r="GB186" s="1"/>
      <c r="GC186" s="1"/>
      <c r="GD186" s="1"/>
      <c r="GE186" s="1"/>
      <c r="GF186" s="1"/>
      <c r="GG186" s="1"/>
      <c r="GH186" s="1"/>
      <c r="GI186" s="1"/>
      <c r="GJ186" s="1"/>
      <c r="GK186" s="1"/>
      <c r="GL186" s="1"/>
      <c r="GM186" s="1"/>
      <c r="GN186" s="1"/>
      <c r="GO186" s="1"/>
      <c r="GP186" s="1"/>
      <c r="GQ186" s="1"/>
      <c r="GR186" s="1"/>
      <c r="GS186" s="1"/>
      <c r="GT186" s="1"/>
      <c r="GU186" s="1"/>
      <c r="GV186" s="1"/>
      <c r="GW186" s="1"/>
      <c r="GX186" s="1"/>
      <c r="GY186" s="1"/>
      <c r="GZ186" s="1"/>
      <c r="HA186" s="1"/>
      <c r="HB186" s="1"/>
      <c r="HC186" s="1"/>
      <c r="HD186" s="1"/>
      <c r="HE186" s="1"/>
    </row>
    <row r="187" spans="1:213" s="2" customFormat="1" x14ac:dyDescent="0.25">
      <c r="A187" s="3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  <c r="DP187" s="1"/>
      <c r="DQ187" s="1"/>
      <c r="DR187" s="1"/>
      <c r="DS187" s="1"/>
      <c r="DT187" s="1"/>
      <c r="DU187" s="1"/>
      <c r="DV187" s="1"/>
      <c r="DW187" s="1"/>
      <c r="DX187" s="1"/>
      <c r="DY187" s="1"/>
      <c r="DZ187" s="1"/>
      <c r="EA187" s="1"/>
      <c r="EB187" s="1"/>
      <c r="EC187" s="1"/>
      <c r="ED187" s="1"/>
      <c r="EE187" s="1"/>
      <c r="EF187" s="1"/>
      <c r="EG187" s="1"/>
      <c r="EH187" s="1"/>
      <c r="EI187" s="1"/>
      <c r="EJ187" s="1"/>
      <c r="EK187" s="1"/>
      <c r="EL187" s="1"/>
      <c r="EM187" s="1"/>
      <c r="EN187" s="1"/>
      <c r="EO187" s="1"/>
      <c r="EP187" s="1"/>
      <c r="EQ187" s="1"/>
      <c r="ER187" s="1"/>
      <c r="ES187" s="1"/>
      <c r="ET187" s="1"/>
      <c r="EU187" s="1"/>
      <c r="EV187" s="1"/>
      <c r="EW187" s="1"/>
      <c r="EX187" s="1"/>
      <c r="EY187" s="1"/>
      <c r="EZ187" s="1"/>
      <c r="FA187" s="1"/>
      <c r="FB187" s="1"/>
      <c r="FC187" s="1"/>
      <c r="FD187" s="1"/>
      <c r="FE187" s="1"/>
      <c r="FF187" s="1"/>
      <c r="FG187" s="1"/>
      <c r="FH187" s="1"/>
      <c r="FI187" s="1"/>
      <c r="FJ187" s="1"/>
      <c r="FK187" s="1"/>
      <c r="FL187" s="1"/>
      <c r="FM187" s="1"/>
      <c r="FN187" s="1"/>
      <c r="FO187" s="1"/>
      <c r="FP187" s="1"/>
      <c r="FQ187" s="1"/>
      <c r="FR187" s="1"/>
      <c r="FS187" s="1"/>
      <c r="FT187" s="1"/>
      <c r="FU187" s="1"/>
      <c r="FV187" s="1"/>
      <c r="FW187" s="1"/>
      <c r="FX187" s="1"/>
      <c r="FY187" s="1"/>
      <c r="FZ187" s="1"/>
      <c r="GA187" s="1"/>
      <c r="GB187" s="1"/>
      <c r="GC187" s="1"/>
      <c r="GD187" s="1"/>
      <c r="GE187" s="1"/>
      <c r="GF187" s="1"/>
      <c r="GG187" s="1"/>
      <c r="GH187" s="1"/>
      <c r="GI187" s="1"/>
      <c r="GJ187" s="1"/>
      <c r="GK187" s="1"/>
      <c r="GL187" s="1"/>
      <c r="GM187" s="1"/>
      <c r="GN187" s="1"/>
      <c r="GO187" s="1"/>
      <c r="GP187" s="1"/>
      <c r="GQ187" s="1"/>
      <c r="GR187" s="1"/>
      <c r="GS187" s="1"/>
      <c r="GT187" s="1"/>
      <c r="GU187" s="1"/>
      <c r="GV187" s="1"/>
      <c r="GW187" s="1"/>
      <c r="GX187" s="1"/>
      <c r="GY187" s="1"/>
      <c r="GZ187" s="1"/>
      <c r="HA187" s="1"/>
      <c r="HB187" s="1"/>
      <c r="HC187" s="1"/>
      <c r="HD187" s="1"/>
      <c r="HE187" s="1"/>
    </row>
    <row r="188" spans="1:213" s="2" customFormat="1" x14ac:dyDescent="0.25">
      <c r="A188" s="3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  <c r="DP188" s="1"/>
      <c r="DQ188" s="1"/>
      <c r="DR188" s="1"/>
      <c r="DS188" s="1"/>
      <c r="DT188" s="1"/>
      <c r="DU188" s="1"/>
      <c r="DV188" s="1"/>
      <c r="DW188" s="1"/>
      <c r="DX188" s="1"/>
      <c r="DY188" s="1"/>
      <c r="DZ188" s="1"/>
      <c r="EA188" s="1"/>
      <c r="EB188" s="1"/>
      <c r="EC188" s="1"/>
      <c r="ED188" s="1"/>
      <c r="EE188" s="1"/>
      <c r="EF188" s="1"/>
      <c r="EG188" s="1"/>
      <c r="EH188" s="1"/>
      <c r="EI188" s="1"/>
      <c r="EJ188" s="1"/>
      <c r="EK188" s="1"/>
      <c r="EL188" s="1"/>
      <c r="EM188" s="1"/>
      <c r="EN188" s="1"/>
      <c r="EO188" s="1"/>
      <c r="EP188" s="1"/>
      <c r="EQ188" s="1"/>
      <c r="ER188" s="1"/>
      <c r="ES188" s="1"/>
      <c r="ET188" s="1"/>
      <c r="EU188" s="1"/>
      <c r="EV188" s="1"/>
      <c r="EW188" s="1"/>
      <c r="EX188" s="1"/>
      <c r="EY188" s="1"/>
      <c r="EZ188" s="1"/>
      <c r="FA188" s="1"/>
      <c r="FB188" s="1"/>
      <c r="FC188" s="1"/>
      <c r="FD188" s="1"/>
      <c r="FE188" s="1"/>
      <c r="FF188" s="1"/>
      <c r="FG188" s="1"/>
      <c r="FH188" s="1"/>
      <c r="FI188" s="1"/>
      <c r="FJ188" s="1"/>
      <c r="FK188" s="1"/>
      <c r="FL188" s="1"/>
      <c r="FM188" s="1"/>
      <c r="FN188" s="1"/>
      <c r="FO188" s="1"/>
      <c r="FP188" s="1"/>
      <c r="FQ188" s="1"/>
      <c r="FR188" s="1"/>
      <c r="FS188" s="1"/>
      <c r="FT188" s="1"/>
      <c r="FU188" s="1"/>
      <c r="FV188" s="1"/>
      <c r="FW188" s="1"/>
      <c r="FX188" s="1"/>
      <c r="FY188" s="1"/>
      <c r="FZ188" s="1"/>
      <c r="GA188" s="1"/>
      <c r="GB188" s="1"/>
      <c r="GC188" s="1"/>
      <c r="GD188" s="1"/>
      <c r="GE188" s="1"/>
      <c r="GF188" s="1"/>
      <c r="GG188" s="1"/>
      <c r="GH188" s="1"/>
      <c r="GI188" s="1"/>
      <c r="GJ188" s="1"/>
      <c r="GK188" s="1"/>
      <c r="GL188" s="1"/>
      <c r="GM188" s="1"/>
      <c r="GN188" s="1"/>
      <c r="GO188" s="1"/>
      <c r="GP188" s="1"/>
      <c r="GQ188" s="1"/>
      <c r="GR188" s="1"/>
      <c r="GS188" s="1"/>
      <c r="GT188" s="1"/>
      <c r="GU188" s="1"/>
      <c r="GV188" s="1"/>
      <c r="GW188" s="1"/>
      <c r="GX188" s="1"/>
      <c r="GY188" s="1"/>
      <c r="GZ188" s="1"/>
      <c r="HA188" s="1"/>
      <c r="HB188" s="1"/>
      <c r="HC188" s="1"/>
      <c r="HD188" s="1"/>
      <c r="HE188" s="1"/>
    </row>
    <row r="189" spans="1:213" s="2" customFormat="1" x14ac:dyDescent="0.25">
      <c r="A189" s="3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/>
      <c r="DY189" s="1"/>
      <c r="DZ189" s="1"/>
      <c r="EA189" s="1"/>
      <c r="EB189" s="1"/>
      <c r="EC189" s="1"/>
      <c r="ED189" s="1"/>
      <c r="EE189" s="1"/>
      <c r="EF189" s="1"/>
      <c r="EG189" s="1"/>
      <c r="EH189" s="1"/>
      <c r="EI189" s="1"/>
      <c r="EJ189" s="1"/>
      <c r="EK189" s="1"/>
      <c r="EL189" s="1"/>
      <c r="EM189" s="1"/>
      <c r="EN189" s="1"/>
      <c r="EO189" s="1"/>
      <c r="EP189" s="1"/>
      <c r="EQ189" s="1"/>
      <c r="ER189" s="1"/>
      <c r="ES189" s="1"/>
      <c r="ET189" s="1"/>
      <c r="EU189" s="1"/>
      <c r="EV189" s="1"/>
      <c r="EW189" s="1"/>
      <c r="EX189" s="1"/>
      <c r="EY189" s="1"/>
      <c r="EZ189" s="1"/>
      <c r="FA189" s="1"/>
      <c r="FB189" s="1"/>
      <c r="FC189" s="1"/>
      <c r="FD189" s="1"/>
      <c r="FE189" s="1"/>
      <c r="FF189" s="1"/>
      <c r="FG189" s="1"/>
      <c r="FH189" s="1"/>
      <c r="FI189" s="1"/>
      <c r="FJ189" s="1"/>
      <c r="FK189" s="1"/>
      <c r="FL189" s="1"/>
      <c r="FM189" s="1"/>
      <c r="FN189" s="1"/>
      <c r="FO189" s="1"/>
      <c r="FP189" s="1"/>
      <c r="FQ189" s="1"/>
      <c r="FR189" s="1"/>
      <c r="FS189" s="1"/>
      <c r="FT189" s="1"/>
      <c r="FU189" s="1"/>
      <c r="FV189" s="1"/>
      <c r="FW189" s="1"/>
      <c r="FX189" s="1"/>
      <c r="FY189" s="1"/>
      <c r="FZ189" s="1"/>
      <c r="GA189" s="1"/>
      <c r="GB189" s="1"/>
      <c r="GC189" s="1"/>
      <c r="GD189" s="1"/>
      <c r="GE189" s="1"/>
      <c r="GF189" s="1"/>
      <c r="GG189" s="1"/>
      <c r="GH189" s="1"/>
      <c r="GI189" s="1"/>
      <c r="GJ189" s="1"/>
      <c r="GK189" s="1"/>
      <c r="GL189" s="1"/>
      <c r="GM189" s="1"/>
      <c r="GN189" s="1"/>
      <c r="GO189" s="1"/>
      <c r="GP189" s="1"/>
      <c r="GQ189" s="1"/>
      <c r="GR189" s="1"/>
      <c r="GS189" s="1"/>
      <c r="GT189" s="1"/>
      <c r="GU189" s="1"/>
      <c r="GV189" s="1"/>
      <c r="GW189" s="1"/>
      <c r="GX189" s="1"/>
      <c r="GY189" s="1"/>
      <c r="GZ189" s="1"/>
      <c r="HA189" s="1"/>
      <c r="HB189" s="1"/>
      <c r="HC189" s="1"/>
      <c r="HD189" s="1"/>
      <c r="HE189" s="1"/>
    </row>
    <row r="190" spans="1:213" s="2" customFormat="1" x14ac:dyDescent="0.25">
      <c r="A190" s="3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  <c r="DX190" s="1"/>
      <c r="DY190" s="1"/>
      <c r="DZ190" s="1"/>
      <c r="EA190" s="1"/>
      <c r="EB190" s="1"/>
      <c r="EC190" s="1"/>
      <c r="ED190" s="1"/>
      <c r="EE190" s="1"/>
      <c r="EF190" s="1"/>
      <c r="EG190" s="1"/>
      <c r="EH190" s="1"/>
      <c r="EI190" s="1"/>
      <c r="EJ190" s="1"/>
      <c r="EK190" s="1"/>
      <c r="EL190" s="1"/>
      <c r="EM190" s="1"/>
      <c r="EN190" s="1"/>
      <c r="EO190" s="1"/>
      <c r="EP190" s="1"/>
      <c r="EQ190" s="1"/>
      <c r="ER190" s="1"/>
      <c r="ES190" s="1"/>
      <c r="ET190" s="1"/>
      <c r="EU190" s="1"/>
      <c r="EV190" s="1"/>
      <c r="EW190" s="1"/>
      <c r="EX190" s="1"/>
      <c r="EY190" s="1"/>
      <c r="EZ190" s="1"/>
      <c r="FA190" s="1"/>
      <c r="FB190" s="1"/>
      <c r="FC190" s="1"/>
      <c r="FD190" s="1"/>
      <c r="FE190" s="1"/>
      <c r="FF190" s="1"/>
      <c r="FG190" s="1"/>
      <c r="FH190" s="1"/>
      <c r="FI190" s="1"/>
      <c r="FJ190" s="1"/>
      <c r="FK190" s="1"/>
      <c r="FL190" s="1"/>
      <c r="FM190" s="1"/>
      <c r="FN190" s="1"/>
      <c r="FO190" s="1"/>
      <c r="FP190" s="1"/>
      <c r="FQ190" s="1"/>
      <c r="FR190" s="1"/>
      <c r="FS190" s="1"/>
      <c r="FT190" s="1"/>
      <c r="FU190" s="1"/>
      <c r="FV190" s="1"/>
      <c r="FW190" s="1"/>
      <c r="FX190" s="1"/>
      <c r="FY190" s="1"/>
      <c r="FZ190" s="1"/>
      <c r="GA190" s="1"/>
      <c r="GB190" s="1"/>
      <c r="GC190" s="1"/>
      <c r="GD190" s="1"/>
      <c r="GE190" s="1"/>
      <c r="GF190" s="1"/>
      <c r="GG190" s="1"/>
      <c r="GH190" s="1"/>
      <c r="GI190" s="1"/>
      <c r="GJ190" s="1"/>
      <c r="GK190" s="1"/>
      <c r="GL190" s="1"/>
      <c r="GM190" s="1"/>
      <c r="GN190" s="1"/>
      <c r="GO190" s="1"/>
      <c r="GP190" s="1"/>
      <c r="GQ190" s="1"/>
      <c r="GR190" s="1"/>
      <c r="GS190" s="1"/>
      <c r="GT190" s="1"/>
      <c r="GU190" s="1"/>
      <c r="GV190" s="1"/>
      <c r="GW190" s="1"/>
      <c r="GX190" s="1"/>
      <c r="GY190" s="1"/>
      <c r="GZ190" s="1"/>
      <c r="HA190" s="1"/>
      <c r="HB190" s="1"/>
      <c r="HC190" s="1"/>
      <c r="HD190" s="1"/>
      <c r="HE190" s="1"/>
    </row>
    <row r="191" spans="1:213" s="2" customFormat="1" x14ac:dyDescent="0.25">
      <c r="A191" s="3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  <c r="DT191" s="1"/>
      <c r="DU191" s="1"/>
      <c r="DV191" s="1"/>
      <c r="DW191" s="1"/>
      <c r="DX191" s="1"/>
      <c r="DY191" s="1"/>
      <c r="DZ191" s="1"/>
      <c r="EA191" s="1"/>
      <c r="EB191" s="1"/>
      <c r="EC191" s="1"/>
      <c r="ED191" s="1"/>
      <c r="EE191" s="1"/>
      <c r="EF191" s="1"/>
      <c r="EG191" s="1"/>
      <c r="EH191" s="1"/>
      <c r="EI191" s="1"/>
      <c r="EJ191" s="1"/>
      <c r="EK191" s="1"/>
      <c r="EL191" s="1"/>
      <c r="EM191" s="1"/>
      <c r="EN191" s="1"/>
      <c r="EO191" s="1"/>
      <c r="EP191" s="1"/>
      <c r="EQ191" s="1"/>
      <c r="ER191" s="1"/>
      <c r="ES191" s="1"/>
      <c r="ET191" s="1"/>
      <c r="EU191" s="1"/>
      <c r="EV191" s="1"/>
      <c r="EW191" s="1"/>
      <c r="EX191" s="1"/>
      <c r="EY191" s="1"/>
      <c r="EZ191" s="1"/>
      <c r="FA191" s="1"/>
      <c r="FB191" s="1"/>
      <c r="FC191" s="1"/>
      <c r="FD191" s="1"/>
      <c r="FE191" s="1"/>
      <c r="FF191" s="1"/>
      <c r="FG191" s="1"/>
      <c r="FH191" s="1"/>
      <c r="FI191" s="1"/>
      <c r="FJ191" s="1"/>
      <c r="FK191" s="1"/>
      <c r="FL191" s="1"/>
      <c r="FM191" s="1"/>
      <c r="FN191" s="1"/>
      <c r="FO191" s="1"/>
      <c r="FP191" s="1"/>
      <c r="FQ191" s="1"/>
      <c r="FR191" s="1"/>
      <c r="FS191" s="1"/>
      <c r="FT191" s="1"/>
      <c r="FU191" s="1"/>
      <c r="FV191" s="1"/>
      <c r="FW191" s="1"/>
      <c r="FX191" s="1"/>
      <c r="FY191" s="1"/>
      <c r="FZ191" s="1"/>
      <c r="GA191" s="1"/>
      <c r="GB191" s="1"/>
      <c r="GC191" s="1"/>
      <c r="GD191" s="1"/>
      <c r="GE191" s="1"/>
      <c r="GF191" s="1"/>
      <c r="GG191" s="1"/>
      <c r="GH191" s="1"/>
      <c r="GI191" s="1"/>
      <c r="GJ191" s="1"/>
      <c r="GK191" s="1"/>
      <c r="GL191" s="1"/>
      <c r="GM191" s="1"/>
      <c r="GN191" s="1"/>
      <c r="GO191" s="1"/>
      <c r="GP191" s="1"/>
      <c r="GQ191" s="1"/>
      <c r="GR191" s="1"/>
      <c r="GS191" s="1"/>
      <c r="GT191" s="1"/>
      <c r="GU191" s="1"/>
      <c r="GV191" s="1"/>
      <c r="GW191" s="1"/>
      <c r="GX191" s="1"/>
      <c r="GY191" s="1"/>
      <c r="GZ191" s="1"/>
      <c r="HA191" s="1"/>
      <c r="HB191" s="1"/>
      <c r="HC191" s="1"/>
      <c r="HD191" s="1"/>
      <c r="HE191" s="1"/>
    </row>
    <row r="192" spans="1:213" s="2" customFormat="1" x14ac:dyDescent="0.25">
      <c r="A192" s="3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  <c r="DY192" s="1"/>
      <c r="DZ192" s="1"/>
      <c r="EA192" s="1"/>
      <c r="EB192" s="1"/>
      <c r="EC192" s="1"/>
      <c r="ED192" s="1"/>
      <c r="EE192" s="1"/>
      <c r="EF192" s="1"/>
      <c r="EG192" s="1"/>
      <c r="EH192" s="1"/>
      <c r="EI192" s="1"/>
      <c r="EJ192" s="1"/>
      <c r="EK192" s="1"/>
      <c r="EL192" s="1"/>
      <c r="EM192" s="1"/>
      <c r="EN192" s="1"/>
      <c r="EO192" s="1"/>
      <c r="EP192" s="1"/>
      <c r="EQ192" s="1"/>
      <c r="ER192" s="1"/>
      <c r="ES192" s="1"/>
      <c r="ET192" s="1"/>
      <c r="EU192" s="1"/>
      <c r="EV192" s="1"/>
      <c r="EW192" s="1"/>
      <c r="EX192" s="1"/>
      <c r="EY192" s="1"/>
      <c r="EZ192" s="1"/>
      <c r="FA192" s="1"/>
      <c r="FB192" s="1"/>
      <c r="FC192" s="1"/>
      <c r="FD192" s="1"/>
      <c r="FE192" s="1"/>
      <c r="FF192" s="1"/>
      <c r="FG192" s="1"/>
      <c r="FH192" s="1"/>
      <c r="FI192" s="1"/>
      <c r="FJ192" s="1"/>
      <c r="FK192" s="1"/>
      <c r="FL192" s="1"/>
      <c r="FM192" s="1"/>
      <c r="FN192" s="1"/>
      <c r="FO192" s="1"/>
      <c r="FP192" s="1"/>
      <c r="FQ192" s="1"/>
      <c r="FR192" s="1"/>
      <c r="FS192" s="1"/>
      <c r="FT192" s="1"/>
      <c r="FU192" s="1"/>
      <c r="FV192" s="1"/>
      <c r="FW192" s="1"/>
      <c r="FX192" s="1"/>
      <c r="FY192" s="1"/>
      <c r="FZ192" s="1"/>
      <c r="GA192" s="1"/>
      <c r="GB192" s="1"/>
      <c r="GC192" s="1"/>
      <c r="GD192" s="1"/>
      <c r="GE192" s="1"/>
      <c r="GF192" s="1"/>
      <c r="GG192" s="1"/>
      <c r="GH192" s="1"/>
      <c r="GI192" s="1"/>
      <c r="GJ192" s="1"/>
      <c r="GK192" s="1"/>
      <c r="GL192" s="1"/>
      <c r="GM192" s="1"/>
      <c r="GN192" s="1"/>
      <c r="GO192" s="1"/>
      <c r="GP192" s="1"/>
      <c r="GQ192" s="1"/>
      <c r="GR192" s="1"/>
      <c r="GS192" s="1"/>
      <c r="GT192" s="1"/>
      <c r="GU192" s="1"/>
      <c r="GV192" s="1"/>
      <c r="GW192" s="1"/>
      <c r="GX192" s="1"/>
      <c r="GY192" s="1"/>
      <c r="GZ192" s="1"/>
      <c r="HA192" s="1"/>
      <c r="HB192" s="1"/>
      <c r="HC192" s="1"/>
      <c r="HD192" s="1"/>
      <c r="HE192" s="1"/>
    </row>
    <row r="193" spans="1:213" s="2" customFormat="1" x14ac:dyDescent="0.25">
      <c r="A193" s="3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  <c r="EC193" s="1"/>
      <c r="ED193" s="1"/>
      <c r="EE193" s="1"/>
      <c r="EF193" s="1"/>
      <c r="EG193" s="1"/>
      <c r="EH193" s="1"/>
      <c r="EI193" s="1"/>
      <c r="EJ193" s="1"/>
      <c r="EK193" s="1"/>
      <c r="EL193" s="1"/>
      <c r="EM193" s="1"/>
      <c r="EN193" s="1"/>
      <c r="EO193" s="1"/>
      <c r="EP193" s="1"/>
      <c r="EQ193" s="1"/>
      <c r="ER193" s="1"/>
      <c r="ES193" s="1"/>
      <c r="ET193" s="1"/>
      <c r="EU193" s="1"/>
      <c r="EV193" s="1"/>
      <c r="EW193" s="1"/>
      <c r="EX193" s="1"/>
      <c r="EY193" s="1"/>
      <c r="EZ193" s="1"/>
      <c r="FA193" s="1"/>
      <c r="FB193" s="1"/>
      <c r="FC193" s="1"/>
      <c r="FD193" s="1"/>
      <c r="FE193" s="1"/>
      <c r="FF193" s="1"/>
      <c r="FG193" s="1"/>
      <c r="FH193" s="1"/>
      <c r="FI193" s="1"/>
      <c r="FJ193" s="1"/>
      <c r="FK193" s="1"/>
      <c r="FL193" s="1"/>
      <c r="FM193" s="1"/>
      <c r="FN193" s="1"/>
      <c r="FO193" s="1"/>
      <c r="FP193" s="1"/>
      <c r="FQ193" s="1"/>
      <c r="FR193" s="1"/>
      <c r="FS193" s="1"/>
      <c r="FT193" s="1"/>
      <c r="FU193" s="1"/>
      <c r="FV193" s="1"/>
      <c r="FW193" s="1"/>
      <c r="FX193" s="1"/>
      <c r="FY193" s="1"/>
      <c r="FZ193" s="1"/>
      <c r="GA193" s="1"/>
      <c r="GB193" s="1"/>
      <c r="GC193" s="1"/>
      <c r="GD193" s="1"/>
      <c r="GE193" s="1"/>
      <c r="GF193" s="1"/>
      <c r="GG193" s="1"/>
      <c r="GH193" s="1"/>
      <c r="GI193" s="1"/>
      <c r="GJ193" s="1"/>
      <c r="GK193" s="1"/>
      <c r="GL193" s="1"/>
      <c r="GM193" s="1"/>
      <c r="GN193" s="1"/>
      <c r="GO193" s="1"/>
      <c r="GP193" s="1"/>
      <c r="GQ193" s="1"/>
      <c r="GR193" s="1"/>
      <c r="GS193" s="1"/>
      <c r="GT193" s="1"/>
      <c r="GU193" s="1"/>
      <c r="GV193" s="1"/>
      <c r="GW193" s="1"/>
      <c r="GX193" s="1"/>
      <c r="GY193" s="1"/>
      <c r="GZ193" s="1"/>
      <c r="HA193" s="1"/>
      <c r="HB193" s="1"/>
      <c r="HC193" s="1"/>
      <c r="HD193" s="1"/>
      <c r="HE193" s="1"/>
    </row>
    <row r="194" spans="1:213" s="2" customFormat="1" x14ac:dyDescent="0.25">
      <c r="A194" s="3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/>
      <c r="DR194" s="1"/>
      <c r="DS194" s="1"/>
      <c r="DT194" s="1"/>
      <c r="DU194" s="1"/>
      <c r="DV194" s="1"/>
      <c r="DW194" s="1"/>
      <c r="DX194" s="1"/>
      <c r="DY194" s="1"/>
      <c r="DZ194" s="1"/>
      <c r="EA194" s="1"/>
      <c r="EB194" s="1"/>
      <c r="EC194" s="1"/>
      <c r="ED194" s="1"/>
      <c r="EE194" s="1"/>
      <c r="EF194" s="1"/>
      <c r="EG194" s="1"/>
      <c r="EH194" s="1"/>
      <c r="EI194" s="1"/>
      <c r="EJ194" s="1"/>
      <c r="EK194" s="1"/>
      <c r="EL194" s="1"/>
      <c r="EM194" s="1"/>
      <c r="EN194" s="1"/>
      <c r="EO194" s="1"/>
      <c r="EP194" s="1"/>
      <c r="EQ194" s="1"/>
      <c r="ER194" s="1"/>
      <c r="ES194" s="1"/>
      <c r="ET194" s="1"/>
      <c r="EU194" s="1"/>
      <c r="EV194" s="1"/>
      <c r="EW194" s="1"/>
      <c r="EX194" s="1"/>
      <c r="EY194" s="1"/>
      <c r="EZ194" s="1"/>
      <c r="FA194" s="1"/>
      <c r="FB194" s="1"/>
      <c r="FC194" s="1"/>
      <c r="FD194" s="1"/>
      <c r="FE194" s="1"/>
      <c r="FF194" s="1"/>
      <c r="FG194" s="1"/>
      <c r="FH194" s="1"/>
      <c r="FI194" s="1"/>
      <c r="FJ194" s="1"/>
      <c r="FK194" s="1"/>
      <c r="FL194" s="1"/>
      <c r="FM194" s="1"/>
      <c r="FN194" s="1"/>
      <c r="FO194" s="1"/>
      <c r="FP194" s="1"/>
      <c r="FQ194" s="1"/>
      <c r="FR194" s="1"/>
      <c r="FS194" s="1"/>
      <c r="FT194" s="1"/>
      <c r="FU194" s="1"/>
      <c r="FV194" s="1"/>
      <c r="FW194" s="1"/>
      <c r="FX194" s="1"/>
      <c r="FY194" s="1"/>
      <c r="FZ194" s="1"/>
      <c r="GA194" s="1"/>
      <c r="GB194" s="1"/>
      <c r="GC194" s="1"/>
      <c r="GD194" s="1"/>
      <c r="GE194" s="1"/>
      <c r="GF194" s="1"/>
      <c r="GG194" s="1"/>
      <c r="GH194" s="1"/>
      <c r="GI194" s="1"/>
      <c r="GJ194" s="1"/>
      <c r="GK194" s="1"/>
      <c r="GL194" s="1"/>
      <c r="GM194" s="1"/>
      <c r="GN194" s="1"/>
      <c r="GO194" s="1"/>
      <c r="GP194" s="1"/>
      <c r="GQ194" s="1"/>
      <c r="GR194" s="1"/>
      <c r="GS194" s="1"/>
      <c r="GT194" s="1"/>
      <c r="GU194" s="1"/>
      <c r="GV194" s="1"/>
      <c r="GW194" s="1"/>
      <c r="GX194" s="1"/>
      <c r="GY194" s="1"/>
      <c r="GZ194" s="1"/>
      <c r="HA194" s="1"/>
      <c r="HB194" s="1"/>
      <c r="HC194" s="1"/>
      <c r="HD194" s="1"/>
      <c r="HE194" s="1"/>
    </row>
    <row r="195" spans="1:213" s="2" customFormat="1" x14ac:dyDescent="0.25">
      <c r="A195" s="3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  <c r="DX195" s="1"/>
      <c r="DY195" s="1"/>
      <c r="DZ195" s="1"/>
      <c r="EA195" s="1"/>
      <c r="EB195" s="1"/>
      <c r="EC195" s="1"/>
      <c r="ED195" s="1"/>
      <c r="EE195" s="1"/>
      <c r="EF195" s="1"/>
      <c r="EG195" s="1"/>
      <c r="EH195" s="1"/>
      <c r="EI195" s="1"/>
      <c r="EJ195" s="1"/>
      <c r="EK195" s="1"/>
      <c r="EL195" s="1"/>
      <c r="EM195" s="1"/>
      <c r="EN195" s="1"/>
      <c r="EO195" s="1"/>
      <c r="EP195" s="1"/>
      <c r="EQ195" s="1"/>
      <c r="ER195" s="1"/>
      <c r="ES195" s="1"/>
      <c r="ET195" s="1"/>
      <c r="EU195" s="1"/>
      <c r="EV195" s="1"/>
      <c r="EW195" s="1"/>
      <c r="EX195" s="1"/>
      <c r="EY195" s="1"/>
      <c r="EZ195" s="1"/>
      <c r="FA195" s="1"/>
      <c r="FB195" s="1"/>
      <c r="FC195" s="1"/>
      <c r="FD195" s="1"/>
      <c r="FE195" s="1"/>
      <c r="FF195" s="1"/>
      <c r="FG195" s="1"/>
      <c r="FH195" s="1"/>
      <c r="FI195" s="1"/>
      <c r="FJ195" s="1"/>
      <c r="FK195" s="1"/>
      <c r="FL195" s="1"/>
      <c r="FM195" s="1"/>
      <c r="FN195" s="1"/>
      <c r="FO195" s="1"/>
      <c r="FP195" s="1"/>
      <c r="FQ195" s="1"/>
      <c r="FR195" s="1"/>
      <c r="FS195" s="1"/>
      <c r="FT195" s="1"/>
      <c r="FU195" s="1"/>
      <c r="FV195" s="1"/>
      <c r="FW195" s="1"/>
      <c r="FX195" s="1"/>
      <c r="FY195" s="1"/>
      <c r="FZ195" s="1"/>
      <c r="GA195" s="1"/>
      <c r="GB195" s="1"/>
      <c r="GC195" s="1"/>
      <c r="GD195" s="1"/>
      <c r="GE195" s="1"/>
      <c r="GF195" s="1"/>
      <c r="GG195" s="1"/>
      <c r="GH195" s="1"/>
      <c r="GI195" s="1"/>
      <c r="GJ195" s="1"/>
      <c r="GK195" s="1"/>
      <c r="GL195" s="1"/>
      <c r="GM195" s="1"/>
      <c r="GN195" s="1"/>
      <c r="GO195" s="1"/>
      <c r="GP195" s="1"/>
      <c r="GQ195" s="1"/>
      <c r="GR195" s="1"/>
      <c r="GS195" s="1"/>
      <c r="GT195" s="1"/>
      <c r="GU195" s="1"/>
      <c r="GV195" s="1"/>
      <c r="GW195" s="1"/>
      <c r="GX195" s="1"/>
      <c r="GY195" s="1"/>
      <c r="GZ195" s="1"/>
      <c r="HA195" s="1"/>
      <c r="HB195" s="1"/>
      <c r="HC195" s="1"/>
      <c r="HD195" s="1"/>
      <c r="HE195" s="1"/>
    </row>
    <row r="196" spans="1:213" s="2" customFormat="1" x14ac:dyDescent="0.25">
      <c r="A196" s="3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  <c r="DY196" s="1"/>
      <c r="DZ196" s="1"/>
      <c r="EA196" s="1"/>
      <c r="EB196" s="1"/>
      <c r="EC196" s="1"/>
      <c r="ED196" s="1"/>
      <c r="EE196" s="1"/>
      <c r="EF196" s="1"/>
      <c r="EG196" s="1"/>
      <c r="EH196" s="1"/>
      <c r="EI196" s="1"/>
      <c r="EJ196" s="1"/>
      <c r="EK196" s="1"/>
      <c r="EL196" s="1"/>
      <c r="EM196" s="1"/>
      <c r="EN196" s="1"/>
      <c r="EO196" s="1"/>
      <c r="EP196" s="1"/>
      <c r="EQ196" s="1"/>
      <c r="ER196" s="1"/>
      <c r="ES196" s="1"/>
      <c r="ET196" s="1"/>
      <c r="EU196" s="1"/>
      <c r="EV196" s="1"/>
      <c r="EW196" s="1"/>
      <c r="EX196" s="1"/>
      <c r="EY196" s="1"/>
      <c r="EZ196" s="1"/>
      <c r="FA196" s="1"/>
      <c r="FB196" s="1"/>
      <c r="FC196" s="1"/>
      <c r="FD196" s="1"/>
      <c r="FE196" s="1"/>
      <c r="FF196" s="1"/>
      <c r="FG196" s="1"/>
      <c r="FH196" s="1"/>
      <c r="FI196" s="1"/>
      <c r="FJ196" s="1"/>
      <c r="FK196" s="1"/>
      <c r="FL196" s="1"/>
      <c r="FM196" s="1"/>
      <c r="FN196" s="1"/>
      <c r="FO196" s="1"/>
      <c r="FP196" s="1"/>
      <c r="FQ196" s="1"/>
      <c r="FR196" s="1"/>
      <c r="FS196" s="1"/>
      <c r="FT196" s="1"/>
      <c r="FU196" s="1"/>
      <c r="FV196" s="1"/>
      <c r="FW196" s="1"/>
      <c r="FX196" s="1"/>
      <c r="FY196" s="1"/>
      <c r="FZ196" s="1"/>
      <c r="GA196" s="1"/>
      <c r="GB196" s="1"/>
      <c r="GC196" s="1"/>
      <c r="GD196" s="1"/>
      <c r="GE196" s="1"/>
      <c r="GF196" s="1"/>
      <c r="GG196" s="1"/>
      <c r="GH196" s="1"/>
      <c r="GI196" s="1"/>
      <c r="GJ196" s="1"/>
      <c r="GK196" s="1"/>
      <c r="GL196" s="1"/>
      <c r="GM196" s="1"/>
      <c r="GN196" s="1"/>
      <c r="GO196" s="1"/>
      <c r="GP196" s="1"/>
      <c r="GQ196" s="1"/>
      <c r="GR196" s="1"/>
      <c r="GS196" s="1"/>
      <c r="GT196" s="1"/>
      <c r="GU196" s="1"/>
      <c r="GV196" s="1"/>
      <c r="GW196" s="1"/>
      <c r="GX196" s="1"/>
      <c r="GY196" s="1"/>
      <c r="GZ196" s="1"/>
      <c r="HA196" s="1"/>
      <c r="HB196" s="1"/>
      <c r="HC196" s="1"/>
      <c r="HD196" s="1"/>
      <c r="HE196" s="1"/>
    </row>
    <row r="197" spans="1:213" s="2" customFormat="1" x14ac:dyDescent="0.25">
      <c r="A197" s="3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  <c r="EC197" s="1"/>
      <c r="ED197" s="1"/>
      <c r="EE197" s="1"/>
      <c r="EF197" s="1"/>
      <c r="EG197" s="1"/>
      <c r="EH197" s="1"/>
      <c r="EI197" s="1"/>
      <c r="EJ197" s="1"/>
      <c r="EK197" s="1"/>
      <c r="EL197" s="1"/>
      <c r="EM197" s="1"/>
      <c r="EN197" s="1"/>
      <c r="EO197" s="1"/>
      <c r="EP197" s="1"/>
      <c r="EQ197" s="1"/>
      <c r="ER197" s="1"/>
      <c r="ES197" s="1"/>
      <c r="ET197" s="1"/>
      <c r="EU197" s="1"/>
      <c r="EV197" s="1"/>
      <c r="EW197" s="1"/>
      <c r="EX197" s="1"/>
      <c r="EY197" s="1"/>
      <c r="EZ197" s="1"/>
      <c r="FA197" s="1"/>
      <c r="FB197" s="1"/>
      <c r="FC197" s="1"/>
      <c r="FD197" s="1"/>
      <c r="FE197" s="1"/>
      <c r="FF197" s="1"/>
      <c r="FG197" s="1"/>
      <c r="FH197" s="1"/>
      <c r="FI197" s="1"/>
      <c r="FJ197" s="1"/>
      <c r="FK197" s="1"/>
      <c r="FL197" s="1"/>
      <c r="FM197" s="1"/>
      <c r="FN197" s="1"/>
      <c r="FO197" s="1"/>
      <c r="FP197" s="1"/>
      <c r="FQ197" s="1"/>
      <c r="FR197" s="1"/>
      <c r="FS197" s="1"/>
      <c r="FT197" s="1"/>
      <c r="FU197" s="1"/>
      <c r="FV197" s="1"/>
      <c r="FW197" s="1"/>
      <c r="FX197" s="1"/>
      <c r="FY197" s="1"/>
      <c r="FZ197" s="1"/>
      <c r="GA197" s="1"/>
      <c r="GB197" s="1"/>
      <c r="GC197" s="1"/>
      <c r="GD197" s="1"/>
      <c r="GE197" s="1"/>
      <c r="GF197" s="1"/>
      <c r="GG197" s="1"/>
      <c r="GH197" s="1"/>
      <c r="GI197" s="1"/>
      <c r="GJ197" s="1"/>
      <c r="GK197" s="1"/>
      <c r="GL197" s="1"/>
      <c r="GM197" s="1"/>
      <c r="GN197" s="1"/>
      <c r="GO197" s="1"/>
      <c r="GP197" s="1"/>
      <c r="GQ197" s="1"/>
      <c r="GR197" s="1"/>
      <c r="GS197" s="1"/>
      <c r="GT197" s="1"/>
      <c r="GU197" s="1"/>
      <c r="GV197" s="1"/>
      <c r="GW197" s="1"/>
      <c r="GX197" s="1"/>
      <c r="GY197" s="1"/>
      <c r="GZ197" s="1"/>
      <c r="HA197" s="1"/>
      <c r="HB197" s="1"/>
      <c r="HC197" s="1"/>
      <c r="HD197" s="1"/>
      <c r="HE197" s="1"/>
    </row>
    <row r="198" spans="1:213" s="2" customFormat="1" x14ac:dyDescent="0.25">
      <c r="A198" s="3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  <c r="DZ198" s="1"/>
      <c r="EA198" s="1"/>
      <c r="EB198" s="1"/>
      <c r="EC198" s="1"/>
      <c r="ED198" s="1"/>
      <c r="EE198" s="1"/>
      <c r="EF198" s="1"/>
      <c r="EG198" s="1"/>
      <c r="EH198" s="1"/>
      <c r="EI198" s="1"/>
      <c r="EJ198" s="1"/>
      <c r="EK198" s="1"/>
      <c r="EL198" s="1"/>
      <c r="EM198" s="1"/>
      <c r="EN198" s="1"/>
      <c r="EO198" s="1"/>
      <c r="EP198" s="1"/>
      <c r="EQ198" s="1"/>
      <c r="ER198" s="1"/>
      <c r="ES198" s="1"/>
      <c r="ET198" s="1"/>
      <c r="EU198" s="1"/>
      <c r="EV198" s="1"/>
      <c r="EW198" s="1"/>
      <c r="EX198" s="1"/>
      <c r="EY198" s="1"/>
      <c r="EZ198" s="1"/>
      <c r="FA198" s="1"/>
      <c r="FB198" s="1"/>
      <c r="FC198" s="1"/>
      <c r="FD198" s="1"/>
      <c r="FE198" s="1"/>
      <c r="FF198" s="1"/>
      <c r="FG198" s="1"/>
      <c r="FH198" s="1"/>
      <c r="FI198" s="1"/>
      <c r="FJ198" s="1"/>
      <c r="FK198" s="1"/>
      <c r="FL198" s="1"/>
      <c r="FM198" s="1"/>
      <c r="FN198" s="1"/>
      <c r="FO198" s="1"/>
      <c r="FP198" s="1"/>
      <c r="FQ198" s="1"/>
      <c r="FR198" s="1"/>
      <c r="FS198" s="1"/>
      <c r="FT198" s="1"/>
      <c r="FU198" s="1"/>
      <c r="FV198" s="1"/>
      <c r="FW198" s="1"/>
      <c r="FX198" s="1"/>
      <c r="FY198" s="1"/>
      <c r="FZ198" s="1"/>
      <c r="GA198" s="1"/>
      <c r="GB198" s="1"/>
      <c r="GC198" s="1"/>
      <c r="GD198" s="1"/>
      <c r="GE198" s="1"/>
      <c r="GF198" s="1"/>
      <c r="GG198" s="1"/>
      <c r="GH198" s="1"/>
      <c r="GI198" s="1"/>
      <c r="GJ198" s="1"/>
      <c r="GK198" s="1"/>
      <c r="GL198" s="1"/>
      <c r="GM198" s="1"/>
      <c r="GN198" s="1"/>
      <c r="GO198" s="1"/>
      <c r="GP198" s="1"/>
      <c r="GQ198" s="1"/>
      <c r="GR198" s="1"/>
      <c r="GS198" s="1"/>
      <c r="GT198" s="1"/>
      <c r="GU198" s="1"/>
      <c r="GV198" s="1"/>
      <c r="GW198" s="1"/>
      <c r="GX198" s="1"/>
      <c r="GY198" s="1"/>
      <c r="GZ198" s="1"/>
      <c r="HA198" s="1"/>
      <c r="HB198" s="1"/>
      <c r="HC198" s="1"/>
      <c r="HD198" s="1"/>
      <c r="HE198" s="1"/>
    </row>
    <row r="199" spans="1:213" s="2" customFormat="1" x14ac:dyDescent="0.25">
      <c r="A199" s="3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  <c r="DZ199" s="1"/>
      <c r="EA199" s="1"/>
      <c r="EB199" s="1"/>
      <c r="EC199" s="1"/>
      <c r="ED199" s="1"/>
      <c r="EE199" s="1"/>
      <c r="EF199" s="1"/>
      <c r="EG199" s="1"/>
      <c r="EH199" s="1"/>
      <c r="EI199" s="1"/>
      <c r="EJ199" s="1"/>
      <c r="EK199" s="1"/>
      <c r="EL199" s="1"/>
      <c r="EM199" s="1"/>
      <c r="EN199" s="1"/>
      <c r="EO199" s="1"/>
      <c r="EP199" s="1"/>
      <c r="EQ199" s="1"/>
      <c r="ER199" s="1"/>
      <c r="ES199" s="1"/>
      <c r="ET199" s="1"/>
      <c r="EU199" s="1"/>
      <c r="EV199" s="1"/>
      <c r="EW199" s="1"/>
      <c r="EX199" s="1"/>
      <c r="EY199" s="1"/>
      <c r="EZ199" s="1"/>
      <c r="FA199" s="1"/>
      <c r="FB199" s="1"/>
      <c r="FC199" s="1"/>
      <c r="FD199" s="1"/>
      <c r="FE199" s="1"/>
      <c r="FF199" s="1"/>
      <c r="FG199" s="1"/>
      <c r="FH199" s="1"/>
      <c r="FI199" s="1"/>
      <c r="FJ199" s="1"/>
      <c r="FK199" s="1"/>
      <c r="FL199" s="1"/>
      <c r="FM199" s="1"/>
      <c r="FN199" s="1"/>
      <c r="FO199" s="1"/>
      <c r="FP199" s="1"/>
      <c r="FQ199" s="1"/>
      <c r="FR199" s="1"/>
      <c r="FS199" s="1"/>
      <c r="FT199" s="1"/>
      <c r="FU199" s="1"/>
      <c r="FV199" s="1"/>
      <c r="FW199" s="1"/>
      <c r="FX199" s="1"/>
      <c r="FY199" s="1"/>
      <c r="FZ199" s="1"/>
      <c r="GA199" s="1"/>
      <c r="GB199" s="1"/>
      <c r="GC199" s="1"/>
      <c r="GD199" s="1"/>
      <c r="GE199" s="1"/>
      <c r="GF199" s="1"/>
      <c r="GG199" s="1"/>
      <c r="GH199" s="1"/>
      <c r="GI199" s="1"/>
      <c r="GJ199" s="1"/>
      <c r="GK199" s="1"/>
      <c r="GL199" s="1"/>
      <c r="GM199" s="1"/>
      <c r="GN199" s="1"/>
      <c r="GO199" s="1"/>
      <c r="GP199" s="1"/>
      <c r="GQ199" s="1"/>
      <c r="GR199" s="1"/>
      <c r="GS199" s="1"/>
      <c r="GT199" s="1"/>
      <c r="GU199" s="1"/>
      <c r="GV199" s="1"/>
      <c r="GW199" s="1"/>
      <c r="GX199" s="1"/>
      <c r="GY199" s="1"/>
      <c r="GZ199" s="1"/>
      <c r="HA199" s="1"/>
      <c r="HB199" s="1"/>
      <c r="HC199" s="1"/>
      <c r="HD199" s="1"/>
      <c r="HE199" s="1"/>
    </row>
    <row r="200" spans="1:213" s="2" customFormat="1" x14ac:dyDescent="0.25">
      <c r="A200" s="3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  <c r="DZ200" s="1"/>
      <c r="EA200" s="1"/>
      <c r="EB200" s="1"/>
      <c r="EC200" s="1"/>
      <c r="ED200" s="1"/>
      <c r="EE200" s="1"/>
      <c r="EF200" s="1"/>
      <c r="EG200" s="1"/>
      <c r="EH200" s="1"/>
      <c r="EI200" s="1"/>
      <c r="EJ200" s="1"/>
      <c r="EK200" s="1"/>
      <c r="EL200" s="1"/>
      <c r="EM200" s="1"/>
      <c r="EN200" s="1"/>
      <c r="EO200" s="1"/>
      <c r="EP200" s="1"/>
      <c r="EQ200" s="1"/>
      <c r="ER200" s="1"/>
      <c r="ES200" s="1"/>
      <c r="ET200" s="1"/>
      <c r="EU200" s="1"/>
      <c r="EV200" s="1"/>
      <c r="EW200" s="1"/>
      <c r="EX200" s="1"/>
      <c r="EY200" s="1"/>
      <c r="EZ200" s="1"/>
      <c r="FA200" s="1"/>
      <c r="FB200" s="1"/>
      <c r="FC200" s="1"/>
      <c r="FD200" s="1"/>
      <c r="FE200" s="1"/>
      <c r="FF200" s="1"/>
      <c r="FG200" s="1"/>
      <c r="FH200" s="1"/>
      <c r="FI200" s="1"/>
      <c r="FJ200" s="1"/>
      <c r="FK200" s="1"/>
      <c r="FL200" s="1"/>
      <c r="FM200" s="1"/>
      <c r="FN200" s="1"/>
      <c r="FO200" s="1"/>
      <c r="FP200" s="1"/>
      <c r="FQ200" s="1"/>
      <c r="FR200" s="1"/>
      <c r="FS200" s="1"/>
      <c r="FT200" s="1"/>
      <c r="FU200" s="1"/>
      <c r="FV200" s="1"/>
      <c r="FW200" s="1"/>
      <c r="FX200" s="1"/>
      <c r="FY200" s="1"/>
      <c r="FZ200" s="1"/>
      <c r="GA200" s="1"/>
      <c r="GB200" s="1"/>
      <c r="GC200" s="1"/>
      <c r="GD200" s="1"/>
      <c r="GE200" s="1"/>
      <c r="GF200" s="1"/>
      <c r="GG200" s="1"/>
      <c r="GH200" s="1"/>
      <c r="GI200" s="1"/>
      <c r="GJ200" s="1"/>
      <c r="GK200" s="1"/>
      <c r="GL200" s="1"/>
      <c r="GM200" s="1"/>
      <c r="GN200" s="1"/>
      <c r="GO200" s="1"/>
      <c r="GP200" s="1"/>
      <c r="GQ200" s="1"/>
      <c r="GR200" s="1"/>
      <c r="GS200" s="1"/>
      <c r="GT200" s="1"/>
      <c r="GU200" s="1"/>
      <c r="GV200" s="1"/>
      <c r="GW200" s="1"/>
      <c r="GX200" s="1"/>
      <c r="GY200" s="1"/>
      <c r="GZ200" s="1"/>
      <c r="HA200" s="1"/>
      <c r="HB200" s="1"/>
      <c r="HC200" s="1"/>
      <c r="HD200" s="1"/>
      <c r="HE200" s="1"/>
    </row>
    <row r="201" spans="1:213" s="2" customFormat="1" x14ac:dyDescent="0.25">
      <c r="A201" s="3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  <c r="DT201" s="1"/>
      <c r="DU201" s="1"/>
      <c r="DV201" s="1"/>
      <c r="DW201" s="1"/>
      <c r="DX201" s="1"/>
      <c r="DY201" s="1"/>
      <c r="DZ201" s="1"/>
      <c r="EA201" s="1"/>
      <c r="EB201" s="1"/>
      <c r="EC201" s="1"/>
      <c r="ED201" s="1"/>
      <c r="EE201" s="1"/>
      <c r="EF201" s="1"/>
      <c r="EG201" s="1"/>
      <c r="EH201" s="1"/>
      <c r="EI201" s="1"/>
      <c r="EJ201" s="1"/>
      <c r="EK201" s="1"/>
      <c r="EL201" s="1"/>
      <c r="EM201" s="1"/>
      <c r="EN201" s="1"/>
      <c r="EO201" s="1"/>
      <c r="EP201" s="1"/>
      <c r="EQ201" s="1"/>
      <c r="ER201" s="1"/>
      <c r="ES201" s="1"/>
      <c r="ET201" s="1"/>
      <c r="EU201" s="1"/>
      <c r="EV201" s="1"/>
      <c r="EW201" s="1"/>
      <c r="EX201" s="1"/>
      <c r="EY201" s="1"/>
      <c r="EZ201" s="1"/>
      <c r="FA201" s="1"/>
      <c r="FB201" s="1"/>
      <c r="FC201" s="1"/>
      <c r="FD201" s="1"/>
      <c r="FE201" s="1"/>
      <c r="FF201" s="1"/>
      <c r="FG201" s="1"/>
      <c r="FH201" s="1"/>
      <c r="FI201" s="1"/>
      <c r="FJ201" s="1"/>
      <c r="FK201" s="1"/>
      <c r="FL201" s="1"/>
      <c r="FM201" s="1"/>
      <c r="FN201" s="1"/>
      <c r="FO201" s="1"/>
      <c r="FP201" s="1"/>
      <c r="FQ201" s="1"/>
      <c r="FR201" s="1"/>
      <c r="FS201" s="1"/>
      <c r="FT201" s="1"/>
      <c r="FU201" s="1"/>
      <c r="FV201" s="1"/>
      <c r="FW201" s="1"/>
      <c r="FX201" s="1"/>
      <c r="FY201" s="1"/>
      <c r="FZ201" s="1"/>
      <c r="GA201" s="1"/>
      <c r="GB201" s="1"/>
      <c r="GC201" s="1"/>
      <c r="GD201" s="1"/>
      <c r="GE201" s="1"/>
      <c r="GF201" s="1"/>
      <c r="GG201" s="1"/>
      <c r="GH201" s="1"/>
      <c r="GI201" s="1"/>
      <c r="GJ201" s="1"/>
      <c r="GK201" s="1"/>
      <c r="GL201" s="1"/>
      <c r="GM201" s="1"/>
      <c r="GN201" s="1"/>
      <c r="GO201" s="1"/>
      <c r="GP201" s="1"/>
      <c r="GQ201" s="1"/>
      <c r="GR201" s="1"/>
      <c r="GS201" s="1"/>
      <c r="GT201" s="1"/>
      <c r="GU201" s="1"/>
      <c r="GV201" s="1"/>
      <c r="GW201" s="1"/>
      <c r="GX201" s="1"/>
      <c r="GY201" s="1"/>
      <c r="GZ201" s="1"/>
      <c r="HA201" s="1"/>
      <c r="HB201" s="1"/>
      <c r="HC201" s="1"/>
      <c r="HD201" s="1"/>
      <c r="HE201" s="1"/>
    </row>
    <row r="202" spans="1:213" s="2" customFormat="1" x14ac:dyDescent="0.25">
      <c r="A202" s="3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  <c r="DX202" s="1"/>
      <c r="DY202" s="1"/>
      <c r="DZ202" s="1"/>
      <c r="EA202" s="1"/>
      <c r="EB202" s="1"/>
      <c r="EC202" s="1"/>
      <c r="ED202" s="1"/>
      <c r="EE202" s="1"/>
      <c r="EF202" s="1"/>
      <c r="EG202" s="1"/>
      <c r="EH202" s="1"/>
      <c r="EI202" s="1"/>
      <c r="EJ202" s="1"/>
      <c r="EK202" s="1"/>
      <c r="EL202" s="1"/>
      <c r="EM202" s="1"/>
      <c r="EN202" s="1"/>
      <c r="EO202" s="1"/>
      <c r="EP202" s="1"/>
      <c r="EQ202" s="1"/>
      <c r="ER202" s="1"/>
      <c r="ES202" s="1"/>
      <c r="ET202" s="1"/>
      <c r="EU202" s="1"/>
      <c r="EV202" s="1"/>
      <c r="EW202" s="1"/>
      <c r="EX202" s="1"/>
      <c r="EY202" s="1"/>
      <c r="EZ202" s="1"/>
      <c r="FA202" s="1"/>
      <c r="FB202" s="1"/>
      <c r="FC202" s="1"/>
      <c r="FD202" s="1"/>
      <c r="FE202" s="1"/>
      <c r="FF202" s="1"/>
      <c r="FG202" s="1"/>
      <c r="FH202" s="1"/>
      <c r="FI202" s="1"/>
      <c r="FJ202" s="1"/>
      <c r="FK202" s="1"/>
      <c r="FL202" s="1"/>
      <c r="FM202" s="1"/>
      <c r="FN202" s="1"/>
      <c r="FO202" s="1"/>
      <c r="FP202" s="1"/>
      <c r="FQ202" s="1"/>
      <c r="FR202" s="1"/>
      <c r="FS202" s="1"/>
      <c r="FT202" s="1"/>
      <c r="FU202" s="1"/>
      <c r="FV202" s="1"/>
      <c r="FW202" s="1"/>
      <c r="FX202" s="1"/>
      <c r="FY202" s="1"/>
      <c r="FZ202" s="1"/>
      <c r="GA202" s="1"/>
      <c r="GB202" s="1"/>
      <c r="GC202" s="1"/>
      <c r="GD202" s="1"/>
      <c r="GE202" s="1"/>
      <c r="GF202" s="1"/>
      <c r="GG202" s="1"/>
      <c r="GH202" s="1"/>
      <c r="GI202" s="1"/>
      <c r="GJ202" s="1"/>
      <c r="GK202" s="1"/>
      <c r="GL202" s="1"/>
      <c r="GM202" s="1"/>
      <c r="GN202" s="1"/>
      <c r="GO202" s="1"/>
      <c r="GP202" s="1"/>
      <c r="GQ202" s="1"/>
      <c r="GR202" s="1"/>
      <c r="GS202" s="1"/>
      <c r="GT202" s="1"/>
      <c r="GU202" s="1"/>
      <c r="GV202" s="1"/>
      <c r="GW202" s="1"/>
      <c r="GX202" s="1"/>
      <c r="GY202" s="1"/>
      <c r="GZ202" s="1"/>
      <c r="HA202" s="1"/>
      <c r="HB202" s="1"/>
      <c r="HC202" s="1"/>
      <c r="HD202" s="1"/>
      <c r="HE202" s="1"/>
    </row>
    <row r="203" spans="1:213" s="2" customFormat="1" x14ac:dyDescent="0.25">
      <c r="A203" s="3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1"/>
      <c r="DS203" s="1"/>
      <c r="DT203" s="1"/>
      <c r="DU203" s="1"/>
      <c r="DV203" s="1"/>
      <c r="DW203" s="1"/>
      <c r="DX203" s="1"/>
      <c r="DY203" s="1"/>
      <c r="DZ203" s="1"/>
      <c r="EA203" s="1"/>
      <c r="EB203" s="1"/>
      <c r="EC203" s="1"/>
      <c r="ED203" s="1"/>
      <c r="EE203" s="1"/>
      <c r="EF203" s="1"/>
      <c r="EG203" s="1"/>
      <c r="EH203" s="1"/>
      <c r="EI203" s="1"/>
      <c r="EJ203" s="1"/>
      <c r="EK203" s="1"/>
      <c r="EL203" s="1"/>
      <c r="EM203" s="1"/>
      <c r="EN203" s="1"/>
      <c r="EO203" s="1"/>
      <c r="EP203" s="1"/>
      <c r="EQ203" s="1"/>
      <c r="ER203" s="1"/>
      <c r="ES203" s="1"/>
      <c r="ET203" s="1"/>
      <c r="EU203" s="1"/>
      <c r="EV203" s="1"/>
      <c r="EW203" s="1"/>
      <c r="EX203" s="1"/>
      <c r="EY203" s="1"/>
      <c r="EZ203" s="1"/>
      <c r="FA203" s="1"/>
      <c r="FB203" s="1"/>
      <c r="FC203" s="1"/>
      <c r="FD203" s="1"/>
      <c r="FE203" s="1"/>
      <c r="FF203" s="1"/>
      <c r="FG203" s="1"/>
      <c r="FH203" s="1"/>
      <c r="FI203" s="1"/>
      <c r="FJ203" s="1"/>
      <c r="FK203" s="1"/>
      <c r="FL203" s="1"/>
      <c r="FM203" s="1"/>
      <c r="FN203" s="1"/>
      <c r="FO203" s="1"/>
      <c r="FP203" s="1"/>
      <c r="FQ203" s="1"/>
      <c r="FR203" s="1"/>
      <c r="FS203" s="1"/>
      <c r="FT203" s="1"/>
      <c r="FU203" s="1"/>
      <c r="FV203" s="1"/>
      <c r="FW203" s="1"/>
      <c r="FX203" s="1"/>
      <c r="FY203" s="1"/>
      <c r="FZ203" s="1"/>
      <c r="GA203" s="1"/>
      <c r="GB203" s="1"/>
      <c r="GC203" s="1"/>
      <c r="GD203" s="1"/>
      <c r="GE203" s="1"/>
      <c r="GF203" s="1"/>
      <c r="GG203" s="1"/>
      <c r="GH203" s="1"/>
      <c r="GI203" s="1"/>
      <c r="GJ203" s="1"/>
      <c r="GK203" s="1"/>
      <c r="GL203" s="1"/>
      <c r="GM203" s="1"/>
      <c r="GN203" s="1"/>
      <c r="GO203" s="1"/>
      <c r="GP203" s="1"/>
      <c r="GQ203" s="1"/>
      <c r="GR203" s="1"/>
      <c r="GS203" s="1"/>
      <c r="GT203" s="1"/>
      <c r="GU203" s="1"/>
      <c r="GV203" s="1"/>
      <c r="GW203" s="1"/>
      <c r="GX203" s="1"/>
      <c r="GY203" s="1"/>
      <c r="GZ203" s="1"/>
      <c r="HA203" s="1"/>
      <c r="HB203" s="1"/>
      <c r="HC203" s="1"/>
      <c r="HD203" s="1"/>
      <c r="HE203" s="1"/>
    </row>
    <row r="204" spans="1:213" s="2" customFormat="1" x14ac:dyDescent="0.25">
      <c r="A204" s="3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X204" s="1"/>
      <c r="CY204" s="1"/>
      <c r="CZ204" s="1"/>
      <c r="DA204" s="1"/>
      <c r="DB204" s="1"/>
      <c r="DC204" s="1"/>
      <c r="DD204" s="1"/>
      <c r="DE204" s="1"/>
      <c r="DF204" s="1"/>
      <c r="DG204" s="1"/>
      <c r="DH204" s="1"/>
      <c r="DI204" s="1"/>
      <c r="DJ204" s="1"/>
      <c r="DK204" s="1"/>
      <c r="DL204" s="1"/>
      <c r="DM204" s="1"/>
      <c r="DN204" s="1"/>
      <c r="DO204" s="1"/>
      <c r="DP204" s="1"/>
      <c r="DQ204" s="1"/>
      <c r="DR204" s="1"/>
      <c r="DS204" s="1"/>
      <c r="DT204" s="1"/>
      <c r="DU204" s="1"/>
      <c r="DV204" s="1"/>
      <c r="DW204" s="1"/>
      <c r="DX204" s="1"/>
      <c r="DY204" s="1"/>
      <c r="DZ204" s="1"/>
      <c r="EA204" s="1"/>
      <c r="EB204" s="1"/>
      <c r="EC204" s="1"/>
      <c r="ED204" s="1"/>
      <c r="EE204" s="1"/>
      <c r="EF204" s="1"/>
      <c r="EG204" s="1"/>
      <c r="EH204" s="1"/>
      <c r="EI204" s="1"/>
      <c r="EJ204" s="1"/>
      <c r="EK204" s="1"/>
      <c r="EL204" s="1"/>
      <c r="EM204" s="1"/>
      <c r="EN204" s="1"/>
      <c r="EO204" s="1"/>
      <c r="EP204" s="1"/>
      <c r="EQ204" s="1"/>
      <c r="ER204" s="1"/>
      <c r="ES204" s="1"/>
      <c r="ET204" s="1"/>
      <c r="EU204" s="1"/>
      <c r="EV204" s="1"/>
      <c r="EW204" s="1"/>
      <c r="EX204" s="1"/>
      <c r="EY204" s="1"/>
      <c r="EZ204" s="1"/>
      <c r="FA204" s="1"/>
      <c r="FB204" s="1"/>
      <c r="FC204" s="1"/>
      <c r="FD204" s="1"/>
      <c r="FE204" s="1"/>
      <c r="FF204" s="1"/>
      <c r="FG204" s="1"/>
      <c r="FH204" s="1"/>
      <c r="FI204" s="1"/>
      <c r="FJ204" s="1"/>
      <c r="FK204" s="1"/>
      <c r="FL204" s="1"/>
      <c r="FM204" s="1"/>
      <c r="FN204" s="1"/>
      <c r="FO204" s="1"/>
      <c r="FP204" s="1"/>
      <c r="FQ204" s="1"/>
      <c r="FR204" s="1"/>
      <c r="FS204" s="1"/>
      <c r="FT204" s="1"/>
      <c r="FU204" s="1"/>
      <c r="FV204" s="1"/>
      <c r="FW204" s="1"/>
      <c r="FX204" s="1"/>
      <c r="FY204" s="1"/>
      <c r="FZ204" s="1"/>
      <c r="GA204" s="1"/>
      <c r="GB204" s="1"/>
      <c r="GC204" s="1"/>
      <c r="GD204" s="1"/>
      <c r="GE204" s="1"/>
      <c r="GF204" s="1"/>
      <c r="GG204" s="1"/>
      <c r="GH204" s="1"/>
      <c r="GI204" s="1"/>
      <c r="GJ204" s="1"/>
      <c r="GK204" s="1"/>
      <c r="GL204" s="1"/>
      <c r="GM204" s="1"/>
      <c r="GN204" s="1"/>
      <c r="GO204" s="1"/>
      <c r="GP204" s="1"/>
      <c r="GQ204" s="1"/>
      <c r="GR204" s="1"/>
      <c r="GS204" s="1"/>
      <c r="GT204" s="1"/>
      <c r="GU204" s="1"/>
      <c r="GV204" s="1"/>
      <c r="GW204" s="1"/>
      <c r="GX204" s="1"/>
      <c r="GY204" s="1"/>
      <c r="GZ204" s="1"/>
      <c r="HA204" s="1"/>
      <c r="HB204" s="1"/>
      <c r="HC204" s="1"/>
      <c r="HD204" s="1"/>
      <c r="HE204" s="1"/>
    </row>
    <row r="205" spans="1:213" s="2" customFormat="1" x14ac:dyDescent="0.25">
      <c r="A205" s="3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  <c r="CT205" s="1"/>
      <c r="CU205" s="1"/>
      <c r="CV205" s="1"/>
      <c r="CW205" s="1"/>
      <c r="CX205" s="1"/>
      <c r="CY205" s="1"/>
      <c r="CZ205" s="1"/>
      <c r="DA205" s="1"/>
      <c r="DB205" s="1"/>
      <c r="DC205" s="1"/>
      <c r="DD205" s="1"/>
      <c r="DE205" s="1"/>
      <c r="DF205" s="1"/>
      <c r="DG205" s="1"/>
      <c r="DH205" s="1"/>
      <c r="DI205" s="1"/>
      <c r="DJ205" s="1"/>
      <c r="DK205" s="1"/>
      <c r="DL205" s="1"/>
      <c r="DM205" s="1"/>
      <c r="DN205" s="1"/>
      <c r="DO205" s="1"/>
      <c r="DP205" s="1"/>
      <c r="DQ205" s="1"/>
      <c r="DR205" s="1"/>
      <c r="DS205" s="1"/>
      <c r="DT205" s="1"/>
      <c r="DU205" s="1"/>
      <c r="DV205" s="1"/>
      <c r="DW205" s="1"/>
      <c r="DX205" s="1"/>
      <c r="DY205" s="1"/>
      <c r="DZ205" s="1"/>
      <c r="EA205" s="1"/>
      <c r="EB205" s="1"/>
      <c r="EC205" s="1"/>
      <c r="ED205" s="1"/>
      <c r="EE205" s="1"/>
      <c r="EF205" s="1"/>
      <c r="EG205" s="1"/>
      <c r="EH205" s="1"/>
      <c r="EI205" s="1"/>
      <c r="EJ205" s="1"/>
      <c r="EK205" s="1"/>
      <c r="EL205" s="1"/>
      <c r="EM205" s="1"/>
      <c r="EN205" s="1"/>
      <c r="EO205" s="1"/>
      <c r="EP205" s="1"/>
      <c r="EQ205" s="1"/>
      <c r="ER205" s="1"/>
      <c r="ES205" s="1"/>
      <c r="ET205" s="1"/>
      <c r="EU205" s="1"/>
      <c r="EV205" s="1"/>
      <c r="EW205" s="1"/>
      <c r="EX205" s="1"/>
      <c r="EY205" s="1"/>
      <c r="EZ205" s="1"/>
      <c r="FA205" s="1"/>
      <c r="FB205" s="1"/>
      <c r="FC205" s="1"/>
      <c r="FD205" s="1"/>
      <c r="FE205" s="1"/>
      <c r="FF205" s="1"/>
      <c r="FG205" s="1"/>
      <c r="FH205" s="1"/>
      <c r="FI205" s="1"/>
      <c r="FJ205" s="1"/>
      <c r="FK205" s="1"/>
      <c r="FL205" s="1"/>
      <c r="FM205" s="1"/>
      <c r="FN205" s="1"/>
      <c r="FO205" s="1"/>
      <c r="FP205" s="1"/>
      <c r="FQ205" s="1"/>
      <c r="FR205" s="1"/>
      <c r="FS205" s="1"/>
      <c r="FT205" s="1"/>
      <c r="FU205" s="1"/>
      <c r="FV205" s="1"/>
      <c r="FW205" s="1"/>
      <c r="FX205" s="1"/>
      <c r="FY205" s="1"/>
      <c r="FZ205" s="1"/>
      <c r="GA205" s="1"/>
      <c r="GB205" s="1"/>
      <c r="GC205" s="1"/>
      <c r="GD205" s="1"/>
      <c r="GE205" s="1"/>
      <c r="GF205" s="1"/>
      <c r="GG205" s="1"/>
      <c r="GH205" s="1"/>
      <c r="GI205" s="1"/>
      <c r="GJ205" s="1"/>
      <c r="GK205" s="1"/>
      <c r="GL205" s="1"/>
      <c r="GM205" s="1"/>
      <c r="GN205" s="1"/>
      <c r="GO205" s="1"/>
      <c r="GP205" s="1"/>
      <c r="GQ205" s="1"/>
      <c r="GR205" s="1"/>
      <c r="GS205" s="1"/>
      <c r="GT205" s="1"/>
      <c r="GU205" s="1"/>
      <c r="GV205" s="1"/>
      <c r="GW205" s="1"/>
      <c r="GX205" s="1"/>
      <c r="GY205" s="1"/>
      <c r="GZ205" s="1"/>
      <c r="HA205" s="1"/>
      <c r="HB205" s="1"/>
      <c r="HC205" s="1"/>
      <c r="HD205" s="1"/>
      <c r="HE205" s="1"/>
    </row>
    <row r="206" spans="1:213" s="2" customFormat="1" x14ac:dyDescent="0.25">
      <c r="A206" s="3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  <c r="DC206" s="1"/>
      <c r="DD206" s="1"/>
      <c r="DE206" s="1"/>
      <c r="DF206" s="1"/>
      <c r="DG206" s="1"/>
      <c r="DH206" s="1"/>
      <c r="DI206" s="1"/>
      <c r="DJ206" s="1"/>
      <c r="DK206" s="1"/>
      <c r="DL206" s="1"/>
      <c r="DM206" s="1"/>
      <c r="DN206" s="1"/>
      <c r="DO206" s="1"/>
      <c r="DP206" s="1"/>
      <c r="DQ206" s="1"/>
      <c r="DR206" s="1"/>
      <c r="DS206" s="1"/>
      <c r="DT206" s="1"/>
      <c r="DU206" s="1"/>
      <c r="DV206" s="1"/>
      <c r="DW206" s="1"/>
      <c r="DX206" s="1"/>
      <c r="DY206" s="1"/>
      <c r="DZ206" s="1"/>
      <c r="EA206" s="1"/>
      <c r="EB206" s="1"/>
      <c r="EC206" s="1"/>
      <c r="ED206" s="1"/>
      <c r="EE206" s="1"/>
      <c r="EF206" s="1"/>
      <c r="EG206" s="1"/>
      <c r="EH206" s="1"/>
      <c r="EI206" s="1"/>
      <c r="EJ206" s="1"/>
      <c r="EK206" s="1"/>
      <c r="EL206" s="1"/>
      <c r="EM206" s="1"/>
      <c r="EN206" s="1"/>
      <c r="EO206" s="1"/>
      <c r="EP206" s="1"/>
      <c r="EQ206" s="1"/>
      <c r="ER206" s="1"/>
      <c r="ES206" s="1"/>
      <c r="ET206" s="1"/>
      <c r="EU206" s="1"/>
      <c r="EV206" s="1"/>
      <c r="EW206" s="1"/>
      <c r="EX206" s="1"/>
      <c r="EY206" s="1"/>
      <c r="EZ206" s="1"/>
      <c r="FA206" s="1"/>
      <c r="FB206" s="1"/>
      <c r="FC206" s="1"/>
      <c r="FD206" s="1"/>
      <c r="FE206" s="1"/>
      <c r="FF206" s="1"/>
      <c r="FG206" s="1"/>
      <c r="FH206" s="1"/>
      <c r="FI206" s="1"/>
      <c r="FJ206" s="1"/>
      <c r="FK206" s="1"/>
      <c r="FL206" s="1"/>
      <c r="FM206" s="1"/>
      <c r="FN206" s="1"/>
      <c r="FO206" s="1"/>
      <c r="FP206" s="1"/>
      <c r="FQ206" s="1"/>
      <c r="FR206" s="1"/>
      <c r="FS206" s="1"/>
      <c r="FT206" s="1"/>
      <c r="FU206" s="1"/>
      <c r="FV206" s="1"/>
      <c r="FW206" s="1"/>
      <c r="FX206" s="1"/>
      <c r="FY206" s="1"/>
      <c r="FZ206" s="1"/>
      <c r="GA206" s="1"/>
      <c r="GB206" s="1"/>
      <c r="GC206" s="1"/>
      <c r="GD206" s="1"/>
      <c r="GE206" s="1"/>
      <c r="GF206" s="1"/>
      <c r="GG206" s="1"/>
      <c r="GH206" s="1"/>
      <c r="GI206" s="1"/>
      <c r="GJ206" s="1"/>
      <c r="GK206" s="1"/>
      <c r="GL206" s="1"/>
      <c r="GM206" s="1"/>
      <c r="GN206" s="1"/>
      <c r="GO206" s="1"/>
      <c r="GP206" s="1"/>
      <c r="GQ206" s="1"/>
      <c r="GR206" s="1"/>
      <c r="GS206" s="1"/>
      <c r="GT206" s="1"/>
      <c r="GU206" s="1"/>
      <c r="GV206" s="1"/>
      <c r="GW206" s="1"/>
      <c r="GX206" s="1"/>
      <c r="GY206" s="1"/>
      <c r="GZ206" s="1"/>
      <c r="HA206" s="1"/>
      <c r="HB206" s="1"/>
      <c r="HC206" s="1"/>
      <c r="HD206" s="1"/>
      <c r="HE206" s="1"/>
    </row>
    <row r="207" spans="1:213" s="2" customFormat="1" x14ac:dyDescent="0.25">
      <c r="A207" s="3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  <c r="CU207" s="1"/>
      <c r="CV207" s="1"/>
      <c r="CW207" s="1"/>
      <c r="CX207" s="1"/>
      <c r="CY207" s="1"/>
      <c r="CZ207" s="1"/>
      <c r="DA207" s="1"/>
      <c r="DB207" s="1"/>
      <c r="DC207" s="1"/>
      <c r="DD207" s="1"/>
      <c r="DE207" s="1"/>
      <c r="DF207" s="1"/>
      <c r="DG207" s="1"/>
      <c r="DH207" s="1"/>
      <c r="DI207" s="1"/>
      <c r="DJ207" s="1"/>
      <c r="DK207" s="1"/>
      <c r="DL207" s="1"/>
      <c r="DM207" s="1"/>
      <c r="DN207" s="1"/>
      <c r="DO207" s="1"/>
      <c r="DP207" s="1"/>
      <c r="DQ207" s="1"/>
      <c r="DR207" s="1"/>
      <c r="DS207" s="1"/>
      <c r="DT207" s="1"/>
      <c r="DU207" s="1"/>
      <c r="DV207" s="1"/>
      <c r="DW207" s="1"/>
      <c r="DX207" s="1"/>
      <c r="DY207" s="1"/>
      <c r="DZ207" s="1"/>
      <c r="EA207" s="1"/>
      <c r="EB207" s="1"/>
      <c r="EC207" s="1"/>
      <c r="ED207" s="1"/>
      <c r="EE207" s="1"/>
      <c r="EF207" s="1"/>
      <c r="EG207" s="1"/>
      <c r="EH207" s="1"/>
      <c r="EI207" s="1"/>
      <c r="EJ207" s="1"/>
      <c r="EK207" s="1"/>
      <c r="EL207" s="1"/>
      <c r="EM207" s="1"/>
      <c r="EN207" s="1"/>
      <c r="EO207" s="1"/>
      <c r="EP207" s="1"/>
      <c r="EQ207" s="1"/>
      <c r="ER207" s="1"/>
      <c r="ES207" s="1"/>
      <c r="ET207" s="1"/>
      <c r="EU207" s="1"/>
      <c r="EV207" s="1"/>
      <c r="EW207" s="1"/>
      <c r="EX207" s="1"/>
      <c r="EY207" s="1"/>
      <c r="EZ207" s="1"/>
      <c r="FA207" s="1"/>
      <c r="FB207" s="1"/>
      <c r="FC207" s="1"/>
      <c r="FD207" s="1"/>
      <c r="FE207" s="1"/>
      <c r="FF207" s="1"/>
      <c r="FG207" s="1"/>
      <c r="FH207" s="1"/>
      <c r="FI207" s="1"/>
      <c r="FJ207" s="1"/>
      <c r="FK207" s="1"/>
      <c r="FL207" s="1"/>
      <c r="FM207" s="1"/>
      <c r="FN207" s="1"/>
      <c r="FO207" s="1"/>
      <c r="FP207" s="1"/>
      <c r="FQ207" s="1"/>
      <c r="FR207" s="1"/>
      <c r="FS207" s="1"/>
      <c r="FT207" s="1"/>
      <c r="FU207" s="1"/>
      <c r="FV207" s="1"/>
      <c r="FW207" s="1"/>
      <c r="FX207" s="1"/>
      <c r="FY207" s="1"/>
      <c r="FZ207" s="1"/>
      <c r="GA207" s="1"/>
      <c r="GB207" s="1"/>
      <c r="GC207" s="1"/>
      <c r="GD207" s="1"/>
      <c r="GE207" s="1"/>
      <c r="GF207" s="1"/>
      <c r="GG207" s="1"/>
      <c r="GH207" s="1"/>
      <c r="GI207" s="1"/>
      <c r="GJ207" s="1"/>
      <c r="GK207" s="1"/>
      <c r="GL207" s="1"/>
      <c r="GM207" s="1"/>
      <c r="GN207" s="1"/>
      <c r="GO207" s="1"/>
      <c r="GP207" s="1"/>
      <c r="GQ207" s="1"/>
      <c r="GR207" s="1"/>
      <c r="GS207" s="1"/>
      <c r="GT207" s="1"/>
      <c r="GU207" s="1"/>
      <c r="GV207" s="1"/>
      <c r="GW207" s="1"/>
      <c r="GX207" s="1"/>
      <c r="GY207" s="1"/>
      <c r="GZ207" s="1"/>
      <c r="HA207" s="1"/>
      <c r="HB207" s="1"/>
      <c r="HC207" s="1"/>
      <c r="HD207" s="1"/>
      <c r="HE207" s="1"/>
    </row>
    <row r="208" spans="1:213" s="2" customFormat="1" x14ac:dyDescent="0.25">
      <c r="A208" s="3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X208" s="1"/>
      <c r="CY208" s="1"/>
      <c r="CZ208" s="1"/>
      <c r="DA208" s="1"/>
      <c r="DB208" s="1"/>
      <c r="DC208" s="1"/>
      <c r="DD208" s="1"/>
      <c r="DE208" s="1"/>
      <c r="DF208" s="1"/>
      <c r="DG208" s="1"/>
      <c r="DH208" s="1"/>
      <c r="DI208" s="1"/>
      <c r="DJ208" s="1"/>
      <c r="DK208" s="1"/>
      <c r="DL208" s="1"/>
      <c r="DM208" s="1"/>
      <c r="DN208" s="1"/>
      <c r="DO208" s="1"/>
      <c r="DP208" s="1"/>
      <c r="DQ208" s="1"/>
      <c r="DR208" s="1"/>
      <c r="DS208" s="1"/>
      <c r="DT208" s="1"/>
      <c r="DU208" s="1"/>
      <c r="DV208" s="1"/>
      <c r="DW208" s="1"/>
      <c r="DX208" s="1"/>
      <c r="DY208" s="1"/>
      <c r="DZ208" s="1"/>
      <c r="EA208" s="1"/>
      <c r="EB208" s="1"/>
      <c r="EC208" s="1"/>
      <c r="ED208" s="1"/>
      <c r="EE208" s="1"/>
      <c r="EF208" s="1"/>
      <c r="EG208" s="1"/>
      <c r="EH208" s="1"/>
      <c r="EI208" s="1"/>
      <c r="EJ208" s="1"/>
      <c r="EK208" s="1"/>
      <c r="EL208" s="1"/>
      <c r="EM208" s="1"/>
      <c r="EN208" s="1"/>
      <c r="EO208" s="1"/>
      <c r="EP208" s="1"/>
      <c r="EQ208" s="1"/>
      <c r="ER208" s="1"/>
      <c r="ES208" s="1"/>
      <c r="ET208" s="1"/>
      <c r="EU208" s="1"/>
      <c r="EV208" s="1"/>
      <c r="EW208" s="1"/>
      <c r="EX208" s="1"/>
      <c r="EY208" s="1"/>
      <c r="EZ208" s="1"/>
      <c r="FA208" s="1"/>
      <c r="FB208" s="1"/>
      <c r="FC208" s="1"/>
      <c r="FD208" s="1"/>
      <c r="FE208" s="1"/>
      <c r="FF208" s="1"/>
      <c r="FG208" s="1"/>
      <c r="FH208" s="1"/>
      <c r="FI208" s="1"/>
      <c r="FJ208" s="1"/>
      <c r="FK208" s="1"/>
      <c r="FL208" s="1"/>
      <c r="FM208" s="1"/>
      <c r="FN208" s="1"/>
      <c r="FO208" s="1"/>
      <c r="FP208" s="1"/>
      <c r="FQ208" s="1"/>
      <c r="FR208" s="1"/>
      <c r="FS208" s="1"/>
      <c r="FT208" s="1"/>
      <c r="FU208" s="1"/>
      <c r="FV208" s="1"/>
      <c r="FW208" s="1"/>
      <c r="FX208" s="1"/>
      <c r="FY208" s="1"/>
      <c r="FZ208" s="1"/>
      <c r="GA208" s="1"/>
      <c r="GB208" s="1"/>
      <c r="GC208" s="1"/>
      <c r="GD208" s="1"/>
      <c r="GE208" s="1"/>
      <c r="GF208" s="1"/>
      <c r="GG208" s="1"/>
      <c r="GH208" s="1"/>
      <c r="GI208" s="1"/>
      <c r="GJ208" s="1"/>
      <c r="GK208" s="1"/>
      <c r="GL208" s="1"/>
      <c r="GM208" s="1"/>
      <c r="GN208" s="1"/>
      <c r="GO208" s="1"/>
      <c r="GP208" s="1"/>
      <c r="GQ208" s="1"/>
      <c r="GR208" s="1"/>
      <c r="GS208" s="1"/>
      <c r="GT208" s="1"/>
      <c r="GU208" s="1"/>
      <c r="GV208" s="1"/>
      <c r="GW208" s="1"/>
      <c r="GX208" s="1"/>
      <c r="GY208" s="1"/>
      <c r="GZ208" s="1"/>
      <c r="HA208" s="1"/>
      <c r="HB208" s="1"/>
      <c r="HC208" s="1"/>
      <c r="HD208" s="1"/>
      <c r="HE208" s="1"/>
    </row>
    <row r="209" spans="1:213" s="2" customFormat="1" x14ac:dyDescent="0.25">
      <c r="A209" s="3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  <c r="CT209" s="1"/>
      <c r="CU209" s="1"/>
      <c r="CV209" s="1"/>
      <c r="CW209" s="1"/>
      <c r="CX209" s="1"/>
      <c r="CY209" s="1"/>
      <c r="CZ209" s="1"/>
      <c r="DA209" s="1"/>
      <c r="DB209" s="1"/>
      <c r="DC209" s="1"/>
      <c r="DD209" s="1"/>
      <c r="DE209" s="1"/>
      <c r="DF209" s="1"/>
      <c r="DG209" s="1"/>
      <c r="DH209" s="1"/>
      <c r="DI209" s="1"/>
      <c r="DJ209" s="1"/>
      <c r="DK209" s="1"/>
      <c r="DL209" s="1"/>
      <c r="DM209" s="1"/>
      <c r="DN209" s="1"/>
      <c r="DO209" s="1"/>
      <c r="DP209" s="1"/>
      <c r="DQ209" s="1"/>
      <c r="DR209" s="1"/>
      <c r="DS209" s="1"/>
      <c r="DT209" s="1"/>
      <c r="DU209" s="1"/>
      <c r="DV209" s="1"/>
      <c r="DW209" s="1"/>
      <c r="DX209" s="1"/>
      <c r="DY209" s="1"/>
      <c r="DZ209" s="1"/>
      <c r="EA209" s="1"/>
      <c r="EB209" s="1"/>
      <c r="EC209" s="1"/>
      <c r="ED209" s="1"/>
      <c r="EE209" s="1"/>
      <c r="EF209" s="1"/>
      <c r="EG209" s="1"/>
      <c r="EH209" s="1"/>
      <c r="EI209" s="1"/>
      <c r="EJ209" s="1"/>
      <c r="EK209" s="1"/>
      <c r="EL209" s="1"/>
      <c r="EM209" s="1"/>
      <c r="EN209" s="1"/>
      <c r="EO209" s="1"/>
      <c r="EP209" s="1"/>
      <c r="EQ209" s="1"/>
      <c r="ER209" s="1"/>
      <c r="ES209" s="1"/>
      <c r="ET209" s="1"/>
      <c r="EU209" s="1"/>
      <c r="EV209" s="1"/>
      <c r="EW209" s="1"/>
      <c r="EX209" s="1"/>
      <c r="EY209" s="1"/>
      <c r="EZ209" s="1"/>
      <c r="FA209" s="1"/>
      <c r="FB209" s="1"/>
      <c r="FC209" s="1"/>
      <c r="FD209" s="1"/>
      <c r="FE209" s="1"/>
      <c r="FF209" s="1"/>
      <c r="FG209" s="1"/>
      <c r="FH209" s="1"/>
      <c r="FI209" s="1"/>
      <c r="FJ209" s="1"/>
      <c r="FK209" s="1"/>
      <c r="FL209" s="1"/>
      <c r="FM209" s="1"/>
      <c r="FN209" s="1"/>
      <c r="FO209" s="1"/>
      <c r="FP209" s="1"/>
      <c r="FQ209" s="1"/>
      <c r="FR209" s="1"/>
      <c r="FS209" s="1"/>
      <c r="FT209" s="1"/>
      <c r="FU209" s="1"/>
      <c r="FV209" s="1"/>
      <c r="FW209" s="1"/>
      <c r="FX209" s="1"/>
      <c r="FY209" s="1"/>
      <c r="FZ209" s="1"/>
      <c r="GA209" s="1"/>
      <c r="GB209" s="1"/>
      <c r="GC209" s="1"/>
      <c r="GD209" s="1"/>
      <c r="GE209" s="1"/>
      <c r="GF209" s="1"/>
      <c r="GG209" s="1"/>
      <c r="GH209" s="1"/>
      <c r="GI209" s="1"/>
      <c r="GJ209" s="1"/>
      <c r="GK209" s="1"/>
      <c r="GL209" s="1"/>
      <c r="GM209" s="1"/>
      <c r="GN209" s="1"/>
      <c r="GO209" s="1"/>
      <c r="GP209" s="1"/>
      <c r="GQ209" s="1"/>
      <c r="GR209" s="1"/>
      <c r="GS209" s="1"/>
      <c r="GT209" s="1"/>
      <c r="GU209" s="1"/>
      <c r="GV209" s="1"/>
      <c r="GW209" s="1"/>
      <c r="GX209" s="1"/>
      <c r="GY209" s="1"/>
      <c r="GZ209" s="1"/>
      <c r="HA209" s="1"/>
      <c r="HB209" s="1"/>
      <c r="HC209" s="1"/>
      <c r="HD209" s="1"/>
      <c r="HE209" s="1"/>
    </row>
    <row r="210" spans="1:213" s="2" customFormat="1" x14ac:dyDescent="0.25">
      <c r="A210" s="3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  <c r="DA210" s="1"/>
      <c r="DB210" s="1"/>
      <c r="DC210" s="1"/>
      <c r="DD210" s="1"/>
      <c r="DE210" s="1"/>
      <c r="DF210" s="1"/>
      <c r="DG210" s="1"/>
      <c r="DH210" s="1"/>
      <c r="DI210" s="1"/>
      <c r="DJ210" s="1"/>
      <c r="DK210" s="1"/>
      <c r="DL210" s="1"/>
      <c r="DM210" s="1"/>
      <c r="DN210" s="1"/>
      <c r="DO210" s="1"/>
      <c r="DP210" s="1"/>
      <c r="DQ210" s="1"/>
      <c r="DR210" s="1"/>
      <c r="DS210" s="1"/>
      <c r="DT210" s="1"/>
      <c r="DU210" s="1"/>
      <c r="DV210" s="1"/>
      <c r="DW210" s="1"/>
      <c r="DX210" s="1"/>
      <c r="DY210" s="1"/>
      <c r="DZ210" s="1"/>
      <c r="EA210" s="1"/>
      <c r="EB210" s="1"/>
      <c r="EC210" s="1"/>
      <c r="ED210" s="1"/>
      <c r="EE210" s="1"/>
      <c r="EF210" s="1"/>
      <c r="EG210" s="1"/>
      <c r="EH210" s="1"/>
      <c r="EI210" s="1"/>
      <c r="EJ210" s="1"/>
      <c r="EK210" s="1"/>
      <c r="EL210" s="1"/>
      <c r="EM210" s="1"/>
      <c r="EN210" s="1"/>
      <c r="EO210" s="1"/>
      <c r="EP210" s="1"/>
      <c r="EQ210" s="1"/>
      <c r="ER210" s="1"/>
      <c r="ES210" s="1"/>
      <c r="ET210" s="1"/>
      <c r="EU210" s="1"/>
      <c r="EV210" s="1"/>
      <c r="EW210" s="1"/>
      <c r="EX210" s="1"/>
      <c r="EY210" s="1"/>
      <c r="EZ210" s="1"/>
      <c r="FA210" s="1"/>
      <c r="FB210" s="1"/>
      <c r="FC210" s="1"/>
      <c r="FD210" s="1"/>
      <c r="FE210" s="1"/>
      <c r="FF210" s="1"/>
      <c r="FG210" s="1"/>
      <c r="FH210" s="1"/>
      <c r="FI210" s="1"/>
      <c r="FJ210" s="1"/>
      <c r="FK210" s="1"/>
      <c r="FL210" s="1"/>
      <c r="FM210" s="1"/>
      <c r="FN210" s="1"/>
      <c r="FO210" s="1"/>
      <c r="FP210" s="1"/>
      <c r="FQ210" s="1"/>
      <c r="FR210" s="1"/>
      <c r="FS210" s="1"/>
      <c r="FT210" s="1"/>
      <c r="FU210" s="1"/>
      <c r="FV210" s="1"/>
      <c r="FW210" s="1"/>
      <c r="FX210" s="1"/>
      <c r="FY210" s="1"/>
      <c r="FZ210" s="1"/>
      <c r="GA210" s="1"/>
      <c r="GB210" s="1"/>
      <c r="GC210" s="1"/>
      <c r="GD210" s="1"/>
      <c r="GE210" s="1"/>
      <c r="GF210" s="1"/>
      <c r="GG210" s="1"/>
      <c r="GH210" s="1"/>
      <c r="GI210" s="1"/>
      <c r="GJ210" s="1"/>
      <c r="GK210" s="1"/>
      <c r="GL210" s="1"/>
      <c r="GM210" s="1"/>
      <c r="GN210" s="1"/>
      <c r="GO210" s="1"/>
      <c r="GP210" s="1"/>
      <c r="GQ210" s="1"/>
      <c r="GR210" s="1"/>
      <c r="GS210" s="1"/>
      <c r="GT210" s="1"/>
      <c r="GU210" s="1"/>
      <c r="GV210" s="1"/>
      <c r="GW210" s="1"/>
      <c r="GX210" s="1"/>
      <c r="GY210" s="1"/>
      <c r="GZ210" s="1"/>
      <c r="HA210" s="1"/>
      <c r="HB210" s="1"/>
      <c r="HC210" s="1"/>
      <c r="HD210" s="1"/>
      <c r="HE210" s="1"/>
    </row>
    <row r="211" spans="1:213" s="2" customFormat="1" x14ac:dyDescent="0.25">
      <c r="A211" s="3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  <c r="CT211" s="1"/>
      <c r="CU211" s="1"/>
      <c r="CV211" s="1"/>
      <c r="CW211" s="1"/>
      <c r="CX211" s="1"/>
      <c r="CY211" s="1"/>
      <c r="CZ211" s="1"/>
      <c r="DA211" s="1"/>
      <c r="DB211" s="1"/>
      <c r="DC211" s="1"/>
      <c r="DD211" s="1"/>
      <c r="DE211" s="1"/>
      <c r="DF211" s="1"/>
      <c r="DG211" s="1"/>
      <c r="DH211" s="1"/>
      <c r="DI211" s="1"/>
      <c r="DJ211" s="1"/>
      <c r="DK211" s="1"/>
      <c r="DL211" s="1"/>
      <c r="DM211" s="1"/>
      <c r="DN211" s="1"/>
      <c r="DO211" s="1"/>
      <c r="DP211" s="1"/>
      <c r="DQ211" s="1"/>
      <c r="DR211" s="1"/>
      <c r="DS211" s="1"/>
      <c r="DT211" s="1"/>
      <c r="DU211" s="1"/>
      <c r="DV211" s="1"/>
      <c r="DW211" s="1"/>
      <c r="DX211" s="1"/>
      <c r="DY211" s="1"/>
      <c r="DZ211" s="1"/>
      <c r="EA211" s="1"/>
      <c r="EB211" s="1"/>
      <c r="EC211" s="1"/>
      <c r="ED211" s="1"/>
      <c r="EE211" s="1"/>
      <c r="EF211" s="1"/>
      <c r="EG211" s="1"/>
      <c r="EH211" s="1"/>
      <c r="EI211" s="1"/>
      <c r="EJ211" s="1"/>
      <c r="EK211" s="1"/>
      <c r="EL211" s="1"/>
      <c r="EM211" s="1"/>
      <c r="EN211" s="1"/>
      <c r="EO211" s="1"/>
      <c r="EP211" s="1"/>
      <c r="EQ211" s="1"/>
      <c r="ER211" s="1"/>
      <c r="ES211" s="1"/>
      <c r="ET211" s="1"/>
      <c r="EU211" s="1"/>
      <c r="EV211" s="1"/>
      <c r="EW211" s="1"/>
      <c r="EX211" s="1"/>
      <c r="EY211" s="1"/>
      <c r="EZ211" s="1"/>
      <c r="FA211" s="1"/>
      <c r="FB211" s="1"/>
      <c r="FC211" s="1"/>
      <c r="FD211" s="1"/>
      <c r="FE211" s="1"/>
      <c r="FF211" s="1"/>
      <c r="FG211" s="1"/>
      <c r="FH211" s="1"/>
      <c r="FI211" s="1"/>
      <c r="FJ211" s="1"/>
      <c r="FK211" s="1"/>
      <c r="FL211" s="1"/>
      <c r="FM211" s="1"/>
      <c r="FN211" s="1"/>
      <c r="FO211" s="1"/>
      <c r="FP211" s="1"/>
      <c r="FQ211" s="1"/>
      <c r="FR211" s="1"/>
      <c r="FS211" s="1"/>
      <c r="FT211" s="1"/>
      <c r="FU211" s="1"/>
      <c r="FV211" s="1"/>
      <c r="FW211" s="1"/>
      <c r="FX211" s="1"/>
      <c r="FY211" s="1"/>
      <c r="FZ211" s="1"/>
      <c r="GA211" s="1"/>
      <c r="GB211" s="1"/>
      <c r="GC211" s="1"/>
      <c r="GD211" s="1"/>
      <c r="GE211" s="1"/>
      <c r="GF211" s="1"/>
      <c r="GG211" s="1"/>
      <c r="GH211" s="1"/>
      <c r="GI211" s="1"/>
      <c r="GJ211" s="1"/>
      <c r="GK211" s="1"/>
      <c r="GL211" s="1"/>
      <c r="GM211" s="1"/>
      <c r="GN211" s="1"/>
      <c r="GO211" s="1"/>
      <c r="GP211" s="1"/>
      <c r="GQ211" s="1"/>
      <c r="GR211" s="1"/>
      <c r="GS211" s="1"/>
      <c r="GT211" s="1"/>
      <c r="GU211" s="1"/>
      <c r="GV211" s="1"/>
      <c r="GW211" s="1"/>
      <c r="GX211" s="1"/>
      <c r="GY211" s="1"/>
      <c r="GZ211" s="1"/>
      <c r="HA211" s="1"/>
      <c r="HB211" s="1"/>
      <c r="HC211" s="1"/>
      <c r="HD211" s="1"/>
      <c r="HE211" s="1"/>
    </row>
    <row r="212" spans="1:213" s="2" customFormat="1" x14ac:dyDescent="0.25">
      <c r="A212" s="3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  <c r="CY212" s="1"/>
      <c r="CZ212" s="1"/>
      <c r="DA212" s="1"/>
      <c r="DB212" s="1"/>
      <c r="DC212" s="1"/>
      <c r="DD212" s="1"/>
      <c r="DE212" s="1"/>
      <c r="DF212" s="1"/>
      <c r="DG212" s="1"/>
      <c r="DH212" s="1"/>
      <c r="DI212" s="1"/>
      <c r="DJ212" s="1"/>
      <c r="DK212" s="1"/>
      <c r="DL212" s="1"/>
      <c r="DM212" s="1"/>
      <c r="DN212" s="1"/>
      <c r="DO212" s="1"/>
      <c r="DP212" s="1"/>
      <c r="DQ212" s="1"/>
      <c r="DR212" s="1"/>
      <c r="DS212" s="1"/>
      <c r="DT212" s="1"/>
      <c r="DU212" s="1"/>
      <c r="DV212" s="1"/>
      <c r="DW212" s="1"/>
      <c r="DX212" s="1"/>
      <c r="DY212" s="1"/>
      <c r="DZ212" s="1"/>
      <c r="EA212" s="1"/>
      <c r="EB212" s="1"/>
      <c r="EC212" s="1"/>
      <c r="ED212" s="1"/>
      <c r="EE212" s="1"/>
      <c r="EF212" s="1"/>
      <c r="EG212" s="1"/>
      <c r="EH212" s="1"/>
      <c r="EI212" s="1"/>
      <c r="EJ212" s="1"/>
      <c r="EK212" s="1"/>
      <c r="EL212" s="1"/>
      <c r="EM212" s="1"/>
      <c r="EN212" s="1"/>
      <c r="EO212" s="1"/>
      <c r="EP212" s="1"/>
      <c r="EQ212" s="1"/>
      <c r="ER212" s="1"/>
      <c r="ES212" s="1"/>
      <c r="ET212" s="1"/>
      <c r="EU212" s="1"/>
      <c r="EV212" s="1"/>
      <c r="EW212" s="1"/>
      <c r="EX212" s="1"/>
      <c r="EY212" s="1"/>
      <c r="EZ212" s="1"/>
      <c r="FA212" s="1"/>
      <c r="FB212" s="1"/>
      <c r="FC212" s="1"/>
      <c r="FD212" s="1"/>
      <c r="FE212" s="1"/>
      <c r="FF212" s="1"/>
      <c r="FG212" s="1"/>
      <c r="FH212" s="1"/>
      <c r="FI212" s="1"/>
      <c r="FJ212" s="1"/>
      <c r="FK212" s="1"/>
      <c r="FL212" s="1"/>
      <c r="FM212" s="1"/>
      <c r="FN212" s="1"/>
      <c r="FO212" s="1"/>
      <c r="FP212" s="1"/>
      <c r="FQ212" s="1"/>
      <c r="FR212" s="1"/>
      <c r="FS212" s="1"/>
      <c r="FT212" s="1"/>
      <c r="FU212" s="1"/>
      <c r="FV212" s="1"/>
      <c r="FW212" s="1"/>
      <c r="FX212" s="1"/>
      <c r="FY212" s="1"/>
      <c r="FZ212" s="1"/>
      <c r="GA212" s="1"/>
      <c r="GB212" s="1"/>
      <c r="GC212" s="1"/>
      <c r="GD212" s="1"/>
      <c r="GE212" s="1"/>
      <c r="GF212" s="1"/>
      <c r="GG212" s="1"/>
      <c r="GH212" s="1"/>
      <c r="GI212" s="1"/>
      <c r="GJ212" s="1"/>
      <c r="GK212" s="1"/>
      <c r="GL212" s="1"/>
      <c r="GM212" s="1"/>
      <c r="GN212" s="1"/>
      <c r="GO212" s="1"/>
      <c r="GP212" s="1"/>
      <c r="GQ212" s="1"/>
      <c r="GR212" s="1"/>
      <c r="GS212" s="1"/>
      <c r="GT212" s="1"/>
      <c r="GU212" s="1"/>
      <c r="GV212" s="1"/>
      <c r="GW212" s="1"/>
      <c r="GX212" s="1"/>
      <c r="GY212" s="1"/>
      <c r="GZ212" s="1"/>
      <c r="HA212" s="1"/>
      <c r="HB212" s="1"/>
      <c r="HC212" s="1"/>
      <c r="HD212" s="1"/>
      <c r="HE212" s="1"/>
    </row>
    <row r="213" spans="1:213" s="2" customFormat="1" x14ac:dyDescent="0.25">
      <c r="A213" s="3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  <c r="CY213" s="1"/>
      <c r="CZ213" s="1"/>
      <c r="DA213" s="1"/>
      <c r="DB213" s="1"/>
      <c r="DC213" s="1"/>
      <c r="DD213" s="1"/>
      <c r="DE213" s="1"/>
      <c r="DF213" s="1"/>
      <c r="DG213" s="1"/>
      <c r="DH213" s="1"/>
      <c r="DI213" s="1"/>
      <c r="DJ213" s="1"/>
      <c r="DK213" s="1"/>
      <c r="DL213" s="1"/>
      <c r="DM213" s="1"/>
      <c r="DN213" s="1"/>
      <c r="DO213" s="1"/>
      <c r="DP213" s="1"/>
      <c r="DQ213" s="1"/>
      <c r="DR213" s="1"/>
      <c r="DS213" s="1"/>
      <c r="DT213" s="1"/>
      <c r="DU213" s="1"/>
      <c r="DV213" s="1"/>
      <c r="DW213" s="1"/>
      <c r="DX213" s="1"/>
      <c r="DY213" s="1"/>
      <c r="DZ213" s="1"/>
      <c r="EA213" s="1"/>
      <c r="EB213" s="1"/>
      <c r="EC213" s="1"/>
      <c r="ED213" s="1"/>
      <c r="EE213" s="1"/>
      <c r="EF213" s="1"/>
      <c r="EG213" s="1"/>
      <c r="EH213" s="1"/>
      <c r="EI213" s="1"/>
      <c r="EJ213" s="1"/>
      <c r="EK213" s="1"/>
      <c r="EL213" s="1"/>
      <c r="EM213" s="1"/>
      <c r="EN213" s="1"/>
      <c r="EO213" s="1"/>
      <c r="EP213" s="1"/>
      <c r="EQ213" s="1"/>
      <c r="ER213" s="1"/>
      <c r="ES213" s="1"/>
      <c r="ET213" s="1"/>
      <c r="EU213" s="1"/>
      <c r="EV213" s="1"/>
      <c r="EW213" s="1"/>
      <c r="EX213" s="1"/>
      <c r="EY213" s="1"/>
      <c r="EZ213" s="1"/>
      <c r="FA213" s="1"/>
      <c r="FB213" s="1"/>
      <c r="FC213" s="1"/>
      <c r="FD213" s="1"/>
      <c r="FE213" s="1"/>
      <c r="FF213" s="1"/>
      <c r="FG213" s="1"/>
      <c r="FH213" s="1"/>
      <c r="FI213" s="1"/>
      <c r="FJ213" s="1"/>
      <c r="FK213" s="1"/>
      <c r="FL213" s="1"/>
      <c r="FM213" s="1"/>
      <c r="FN213" s="1"/>
      <c r="FO213" s="1"/>
      <c r="FP213" s="1"/>
      <c r="FQ213" s="1"/>
      <c r="FR213" s="1"/>
      <c r="FS213" s="1"/>
      <c r="FT213" s="1"/>
      <c r="FU213" s="1"/>
      <c r="FV213" s="1"/>
      <c r="FW213" s="1"/>
      <c r="FX213" s="1"/>
      <c r="FY213" s="1"/>
      <c r="FZ213" s="1"/>
      <c r="GA213" s="1"/>
      <c r="GB213" s="1"/>
      <c r="GC213" s="1"/>
      <c r="GD213" s="1"/>
      <c r="GE213" s="1"/>
      <c r="GF213" s="1"/>
      <c r="GG213" s="1"/>
      <c r="GH213" s="1"/>
      <c r="GI213" s="1"/>
      <c r="GJ213" s="1"/>
      <c r="GK213" s="1"/>
      <c r="GL213" s="1"/>
      <c r="GM213" s="1"/>
      <c r="GN213" s="1"/>
      <c r="GO213" s="1"/>
      <c r="GP213" s="1"/>
      <c r="GQ213" s="1"/>
      <c r="GR213" s="1"/>
      <c r="GS213" s="1"/>
      <c r="GT213" s="1"/>
      <c r="GU213" s="1"/>
      <c r="GV213" s="1"/>
      <c r="GW213" s="1"/>
      <c r="GX213" s="1"/>
      <c r="GY213" s="1"/>
      <c r="GZ213" s="1"/>
      <c r="HA213" s="1"/>
      <c r="HB213" s="1"/>
      <c r="HC213" s="1"/>
      <c r="HD213" s="1"/>
      <c r="HE213" s="1"/>
    </row>
    <row r="214" spans="1:213" s="2" customFormat="1" x14ac:dyDescent="0.25">
      <c r="A214" s="3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1"/>
      <c r="CT214" s="1"/>
      <c r="CU214" s="1"/>
      <c r="CV214" s="1"/>
      <c r="CW214" s="1"/>
      <c r="CX214" s="1"/>
      <c r="CY214" s="1"/>
      <c r="CZ214" s="1"/>
      <c r="DA214" s="1"/>
      <c r="DB214" s="1"/>
      <c r="DC214" s="1"/>
      <c r="DD214" s="1"/>
      <c r="DE214" s="1"/>
      <c r="DF214" s="1"/>
      <c r="DG214" s="1"/>
      <c r="DH214" s="1"/>
      <c r="DI214" s="1"/>
      <c r="DJ214" s="1"/>
      <c r="DK214" s="1"/>
      <c r="DL214" s="1"/>
      <c r="DM214" s="1"/>
      <c r="DN214" s="1"/>
      <c r="DO214" s="1"/>
      <c r="DP214" s="1"/>
      <c r="DQ214" s="1"/>
      <c r="DR214" s="1"/>
      <c r="DS214" s="1"/>
      <c r="DT214" s="1"/>
      <c r="DU214" s="1"/>
      <c r="DV214" s="1"/>
      <c r="DW214" s="1"/>
      <c r="DX214" s="1"/>
      <c r="DY214" s="1"/>
      <c r="DZ214" s="1"/>
      <c r="EA214" s="1"/>
      <c r="EB214" s="1"/>
      <c r="EC214" s="1"/>
      <c r="ED214" s="1"/>
      <c r="EE214" s="1"/>
      <c r="EF214" s="1"/>
      <c r="EG214" s="1"/>
      <c r="EH214" s="1"/>
      <c r="EI214" s="1"/>
      <c r="EJ214" s="1"/>
      <c r="EK214" s="1"/>
      <c r="EL214" s="1"/>
      <c r="EM214" s="1"/>
      <c r="EN214" s="1"/>
      <c r="EO214" s="1"/>
      <c r="EP214" s="1"/>
      <c r="EQ214" s="1"/>
      <c r="ER214" s="1"/>
      <c r="ES214" s="1"/>
      <c r="ET214" s="1"/>
      <c r="EU214" s="1"/>
      <c r="EV214" s="1"/>
      <c r="EW214" s="1"/>
      <c r="EX214" s="1"/>
      <c r="EY214" s="1"/>
      <c r="EZ214" s="1"/>
      <c r="FA214" s="1"/>
      <c r="FB214" s="1"/>
      <c r="FC214" s="1"/>
      <c r="FD214" s="1"/>
      <c r="FE214" s="1"/>
      <c r="FF214" s="1"/>
      <c r="FG214" s="1"/>
      <c r="FH214" s="1"/>
      <c r="FI214" s="1"/>
      <c r="FJ214" s="1"/>
      <c r="FK214" s="1"/>
      <c r="FL214" s="1"/>
      <c r="FM214" s="1"/>
      <c r="FN214" s="1"/>
      <c r="FO214" s="1"/>
      <c r="FP214" s="1"/>
      <c r="FQ214" s="1"/>
      <c r="FR214" s="1"/>
      <c r="FS214" s="1"/>
      <c r="FT214" s="1"/>
      <c r="FU214" s="1"/>
      <c r="FV214" s="1"/>
      <c r="FW214" s="1"/>
      <c r="FX214" s="1"/>
      <c r="FY214" s="1"/>
      <c r="FZ214" s="1"/>
      <c r="GA214" s="1"/>
      <c r="GB214" s="1"/>
      <c r="GC214" s="1"/>
      <c r="GD214" s="1"/>
      <c r="GE214" s="1"/>
      <c r="GF214" s="1"/>
      <c r="GG214" s="1"/>
      <c r="GH214" s="1"/>
      <c r="GI214" s="1"/>
      <c r="GJ214" s="1"/>
      <c r="GK214" s="1"/>
      <c r="GL214" s="1"/>
      <c r="GM214" s="1"/>
      <c r="GN214" s="1"/>
      <c r="GO214" s="1"/>
      <c r="GP214" s="1"/>
      <c r="GQ214" s="1"/>
      <c r="GR214" s="1"/>
      <c r="GS214" s="1"/>
      <c r="GT214" s="1"/>
      <c r="GU214" s="1"/>
      <c r="GV214" s="1"/>
      <c r="GW214" s="1"/>
      <c r="GX214" s="1"/>
      <c r="GY214" s="1"/>
      <c r="GZ214" s="1"/>
      <c r="HA214" s="1"/>
      <c r="HB214" s="1"/>
      <c r="HC214" s="1"/>
      <c r="HD214" s="1"/>
      <c r="HE214" s="1"/>
    </row>
    <row r="215" spans="1:213" s="2" customFormat="1" x14ac:dyDescent="0.25">
      <c r="A215" s="3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  <c r="CT215" s="1"/>
      <c r="CU215" s="1"/>
      <c r="CV215" s="1"/>
      <c r="CW215" s="1"/>
      <c r="CX215" s="1"/>
      <c r="CY215" s="1"/>
      <c r="CZ215" s="1"/>
      <c r="DA215" s="1"/>
      <c r="DB215" s="1"/>
      <c r="DC215" s="1"/>
      <c r="DD215" s="1"/>
      <c r="DE215" s="1"/>
      <c r="DF215" s="1"/>
      <c r="DG215" s="1"/>
      <c r="DH215" s="1"/>
      <c r="DI215" s="1"/>
      <c r="DJ215" s="1"/>
      <c r="DK215" s="1"/>
      <c r="DL215" s="1"/>
      <c r="DM215" s="1"/>
      <c r="DN215" s="1"/>
      <c r="DO215" s="1"/>
      <c r="DP215" s="1"/>
      <c r="DQ215" s="1"/>
      <c r="DR215" s="1"/>
      <c r="DS215" s="1"/>
      <c r="DT215" s="1"/>
      <c r="DU215" s="1"/>
      <c r="DV215" s="1"/>
      <c r="DW215" s="1"/>
      <c r="DX215" s="1"/>
      <c r="DY215" s="1"/>
      <c r="DZ215" s="1"/>
      <c r="EA215" s="1"/>
      <c r="EB215" s="1"/>
      <c r="EC215" s="1"/>
      <c r="ED215" s="1"/>
      <c r="EE215" s="1"/>
      <c r="EF215" s="1"/>
      <c r="EG215" s="1"/>
      <c r="EH215" s="1"/>
      <c r="EI215" s="1"/>
      <c r="EJ215" s="1"/>
      <c r="EK215" s="1"/>
      <c r="EL215" s="1"/>
      <c r="EM215" s="1"/>
      <c r="EN215" s="1"/>
      <c r="EO215" s="1"/>
      <c r="EP215" s="1"/>
      <c r="EQ215" s="1"/>
      <c r="ER215" s="1"/>
      <c r="ES215" s="1"/>
      <c r="ET215" s="1"/>
      <c r="EU215" s="1"/>
      <c r="EV215" s="1"/>
      <c r="EW215" s="1"/>
      <c r="EX215" s="1"/>
      <c r="EY215" s="1"/>
      <c r="EZ215" s="1"/>
      <c r="FA215" s="1"/>
      <c r="FB215" s="1"/>
      <c r="FC215" s="1"/>
      <c r="FD215" s="1"/>
      <c r="FE215" s="1"/>
      <c r="FF215" s="1"/>
      <c r="FG215" s="1"/>
      <c r="FH215" s="1"/>
      <c r="FI215" s="1"/>
      <c r="FJ215" s="1"/>
      <c r="FK215" s="1"/>
      <c r="FL215" s="1"/>
      <c r="FM215" s="1"/>
      <c r="FN215" s="1"/>
      <c r="FO215" s="1"/>
      <c r="FP215" s="1"/>
      <c r="FQ215" s="1"/>
      <c r="FR215" s="1"/>
      <c r="FS215" s="1"/>
      <c r="FT215" s="1"/>
      <c r="FU215" s="1"/>
      <c r="FV215" s="1"/>
      <c r="FW215" s="1"/>
      <c r="FX215" s="1"/>
      <c r="FY215" s="1"/>
      <c r="FZ215" s="1"/>
      <c r="GA215" s="1"/>
      <c r="GB215" s="1"/>
      <c r="GC215" s="1"/>
      <c r="GD215" s="1"/>
      <c r="GE215" s="1"/>
      <c r="GF215" s="1"/>
      <c r="GG215" s="1"/>
      <c r="GH215" s="1"/>
      <c r="GI215" s="1"/>
      <c r="GJ215" s="1"/>
      <c r="GK215" s="1"/>
      <c r="GL215" s="1"/>
      <c r="GM215" s="1"/>
      <c r="GN215" s="1"/>
      <c r="GO215" s="1"/>
      <c r="GP215" s="1"/>
      <c r="GQ215" s="1"/>
      <c r="GR215" s="1"/>
      <c r="GS215" s="1"/>
      <c r="GT215" s="1"/>
      <c r="GU215" s="1"/>
      <c r="GV215" s="1"/>
      <c r="GW215" s="1"/>
      <c r="GX215" s="1"/>
      <c r="GY215" s="1"/>
      <c r="GZ215" s="1"/>
      <c r="HA215" s="1"/>
      <c r="HB215" s="1"/>
      <c r="HC215" s="1"/>
      <c r="HD215" s="1"/>
      <c r="HE215" s="1"/>
    </row>
    <row r="216" spans="1:213" s="2" customFormat="1" x14ac:dyDescent="0.25">
      <c r="A216" s="3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  <c r="CT216" s="1"/>
      <c r="CU216" s="1"/>
      <c r="CV216" s="1"/>
      <c r="CW216" s="1"/>
      <c r="CX216" s="1"/>
      <c r="CY216" s="1"/>
      <c r="CZ216" s="1"/>
      <c r="DA216" s="1"/>
      <c r="DB216" s="1"/>
      <c r="DC216" s="1"/>
      <c r="DD216" s="1"/>
      <c r="DE216" s="1"/>
      <c r="DF216" s="1"/>
      <c r="DG216" s="1"/>
      <c r="DH216" s="1"/>
      <c r="DI216" s="1"/>
      <c r="DJ216" s="1"/>
      <c r="DK216" s="1"/>
      <c r="DL216" s="1"/>
      <c r="DM216" s="1"/>
      <c r="DN216" s="1"/>
      <c r="DO216" s="1"/>
      <c r="DP216" s="1"/>
      <c r="DQ216" s="1"/>
      <c r="DR216" s="1"/>
      <c r="DS216" s="1"/>
      <c r="DT216" s="1"/>
      <c r="DU216" s="1"/>
      <c r="DV216" s="1"/>
      <c r="DW216" s="1"/>
      <c r="DX216" s="1"/>
      <c r="DY216" s="1"/>
      <c r="DZ216" s="1"/>
      <c r="EA216" s="1"/>
      <c r="EB216" s="1"/>
      <c r="EC216" s="1"/>
      <c r="ED216" s="1"/>
      <c r="EE216" s="1"/>
      <c r="EF216" s="1"/>
      <c r="EG216" s="1"/>
      <c r="EH216" s="1"/>
      <c r="EI216" s="1"/>
      <c r="EJ216" s="1"/>
      <c r="EK216" s="1"/>
      <c r="EL216" s="1"/>
      <c r="EM216" s="1"/>
      <c r="EN216" s="1"/>
      <c r="EO216" s="1"/>
      <c r="EP216" s="1"/>
      <c r="EQ216" s="1"/>
      <c r="ER216" s="1"/>
      <c r="ES216" s="1"/>
      <c r="ET216" s="1"/>
      <c r="EU216" s="1"/>
      <c r="EV216" s="1"/>
      <c r="EW216" s="1"/>
      <c r="EX216" s="1"/>
      <c r="EY216" s="1"/>
      <c r="EZ216" s="1"/>
      <c r="FA216" s="1"/>
      <c r="FB216" s="1"/>
      <c r="FC216" s="1"/>
      <c r="FD216" s="1"/>
      <c r="FE216" s="1"/>
      <c r="FF216" s="1"/>
      <c r="FG216" s="1"/>
      <c r="FH216" s="1"/>
      <c r="FI216" s="1"/>
      <c r="FJ216" s="1"/>
      <c r="FK216" s="1"/>
      <c r="FL216" s="1"/>
      <c r="FM216" s="1"/>
      <c r="FN216" s="1"/>
      <c r="FO216" s="1"/>
      <c r="FP216" s="1"/>
      <c r="FQ216" s="1"/>
      <c r="FR216" s="1"/>
      <c r="FS216" s="1"/>
      <c r="FT216" s="1"/>
      <c r="FU216" s="1"/>
      <c r="FV216" s="1"/>
      <c r="FW216" s="1"/>
      <c r="FX216" s="1"/>
      <c r="FY216" s="1"/>
      <c r="FZ216" s="1"/>
      <c r="GA216" s="1"/>
      <c r="GB216" s="1"/>
      <c r="GC216" s="1"/>
      <c r="GD216" s="1"/>
      <c r="GE216" s="1"/>
      <c r="GF216" s="1"/>
      <c r="GG216" s="1"/>
      <c r="GH216" s="1"/>
      <c r="GI216" s="1"/>
      <c r="GJ216" s="1"/>
      <c r="GK216" s="1"/>
      <c r="GL216" s="1"/>
      <c r="GM216" s="1"/>
      <c r="GN216" s="1"/>
      <c r="GO216" s="1"/>
      <c r="GP216" s="1"/>
      <c r="GQ216" s="1"/>
      <c r="GR216" s="1"/>
      <c r="GS216" s="1"/>
      <c r="GT216" s="1"/>
      <c r="GU216" s="1"/>
      <c r="GV216" s="1"/>
      <c r="GW216" s="1"/>
      <c r="GX216" s="1"/>
      <c r="GY216" s="1"/>
      <c r="GZ216" s="1"/>
      <c r="HA216" s="1"/>
      <c r="HB216" s="1"/>
      <c r="HC216" s="1"/>
      <c r="HD216" s="1"/>
      <c r="HE216" s="1"/>
    </row>
    <row r="217" spans="1:213" s="2" customFormat="1" x14ac:dyDescent="0.25">
      <c r="A217" s="3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  <c r="CT217" s="1"/>
      <c r="CU217" s="1"/>
      <c r="CV217" s="1"/>
      <c r="CW217" s="1"/>
      <c r="CX217" s="1"/>
      <c r="CY217" s="1"/>
      <c r="CZ217" s="1"/>
      <c r="DA217" s="1"/>
      <c r="DB217" s="1"/>
      <c r="DC217" s="1"/>
      <c r="DD217" s="1"/>
      <c r="DE217" s="1"/>
      <c r="DF217" s="1"/>
      <c r="DG217" s="1"/>
      <c r="DH217" s="1"/>
      <c r="DI217" s="1"/>
      <c r="DJ217" s="1"/>
      <c r="DK217" s="1"/>
      <c r="DL217" s="1"/>
      <c r="DM217" s="1"/>
      <c r="DN217" s="1"/>
      <c r="DO217" s="1"/>
      <c r="DP217" s="1"/>
      <c r="DQ217" s="1"/>
      <c r="DR217" s="1"/>
      <c r="DS217" s="1"/>
      <c r="DT217" s="1"/>
      <c r="DU217" s="1"/>
      <c r="DV217" s="1"/>
      <c r="DW217" s="1"/>
      <c r="DX217" s="1"/>
      <c r="DY217" s="1"/>
      <c r="DZ217" s="1"/>
      <c r="EA217" s="1"/>
      <c r="EB217" s="1"/>
      <c r="EC217" s="1"/>
      <c r="ED217" s="1"/>
      <c r="EE217" s="1"/>
      <c r="EF217" s="1"/>
      <c r="EG217" s="1"/>
      <c r="EH217" s="1"/>
      <c r="EI217" s="1"/>
      <c r="EJ217" s="1"/>
      <c r="EK217" s="1"/>
      <c r="EL217" s="1"/>
      <c r="EM217" s="1"/>
      <c r="EN217" s="1"/>
      <c r="EO217" s="1"/>
      <c r="EP217" s="1"/>
      <c r="EQ217" s="1"/>
      <c r="ER217" s="1"/>
      <c r="ES217" s="1"/>
      <c r="ET217" s="1"/>
      <c r="EU217" s="1"/>
      <c r="EV217" s="1"/>
      <c r="EW217" s="1"/>
      <c r="EX217" s="1"/>
      <c r="EY217" s="1"/>
      <c r="EZ217" s="1"/>
      <c r="FA217" s="1"/>
      <c r="FB217" s="1"/>
      <c r="FC217" s="1"/>
      <c r="FD217" s="1"/>
      <c r="FE217" s="1"/>
      <c r="FF217" s="1"/>
      <c r="FG217" s="1"/>
      <c r="FH217" s="1"/>
      <c r="FI217" s="1"/>
      <c r="FJ217" s="1"/>
      <c r="FK217" s="1"/>
      <c r="FL217" s="1"/>
      <c r="FM217" s="1"/>
      <c r="FN217" s="1"/>
      <c r="FO217" s="1"/>
      <c r="FP217" s="1"/>
      <c r="FQ217" s="1"/>
      <c r="FR217" s="1"/>
      <c r="FS217" s="1"/>
      <c r="FT217" s="1"/>
      <c r="FU217" s="1"/>
      <c r="FV217" s="1"/>
      <c r="FW217" s="1"/>
      <c r="FX217" s="1"/>
      <c r="FY217" s="1"/>
      <c r="FZ217" s="1"/>
      <c r="GA217" s="1"/>
      <c r="GB217" s="1"/>
      <c r="GC217" s="1"/>
      <c r="GD217" s="1"/>
      <c r="GE217" s="1"/>
      <c r="GF217" s="1"/>
      <c r="GG217" s="1"/>
      <c r="GH217" s="1"/>
      <c r="GI217" s="1"/>
      <c r="GJ217" s="1"/>
      <c r="GK217" s="1"/>
      <c r="GL217" s="1"/>
      <c r="GM217" s="1"/>
      <c r="GN217" s="1"/>
      <c r="GO217" s="1"/>
      <c r="GP217" s="1"/>
      <c r="GQ217" s="1"/>
      <c r="GR217" s="1"/>
      <c r="GS217" s="1"/>
      <c r="GT217" s="1"/>
      <c r="GU217" s="1"/>
      <c r="GV217" s="1"/>
      <c r="GW217" s="1"/>
      <c r="GX217" s="1"/>
      <c r="GY217" s="1"/>
      <c r="GZ217" s="1"/>
      <c r="HA217" s="1"/>
      <c r="HB217" s="1"/>
      <c r="HC217" s="1"/>
      <c r="HD217" s="1"/>
      <c r="HE217" s="1"/>
    </row>
    <row r="218" spans="1:213" s="2" customFormat="1" x14ac:dyDescent="0.25">
      <c r="A218" s="3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  <c r="CS218" s="1"/>
      <c r="CT218" s="1"/>
      <c r="CU218" s="1"/>
      <c r="CV218" s="1"/>
      <c r="CW218" s="1"/>
      <c r="CX218" s="1"/>
      <c r="CY218" s="1"/>
      <c r="CZ218" s="1"/>
      <c r="DA218" s="1"/>
      <c r="DB218" s="1"/>
      <c r="DC218" s="1"/>
      <c r="DD218" s="1"/>
      <c r="DE218" s="1"/>
      <c r="DF218" s="1"/>
      <c r="DG218" s="1"/>
      <c r="DH218" s="1"/>
      <c r="DI218" s="1"/>
      <c r="DJ218" s="1"/>
      <c r="DK218" s="1"/>
      <c r="DL218" s="1"/>
      <c r="DM218" s="1"/>
      <c r="DN218" s="1"/>
      <c r="DO218" s="1"/>
      <c r="DP218" s="1"/>
      <c r="DQ218" s="1"/>
      <c r="DR218" s="1"/>
      <c r="DS218" s="1"/>
      <c r="DT218" s="1"/>
      <c r="DU218" s="1"/>
      <c r="DV218" s="1"/>
      <c r="DW218" s="1"/>
      <c r="DX218" s="1"/>
      <c r="DY218" s="1"/>
      <c r="DZ218" s="1"/>
      <c r="EA218" s="1"/>
      <c r="EB218" s="1"/>
      <c r="EC218" s="1"/>
      <c r="ED218" s="1"/>
      <c r="EE218" s="1"/>
      <c r="EF218" s="1"/>
      <c r="EG218" s="1"/>
      <c r="EH218" s="1"/>
      <c r="EI218" s="1"/>
      <c r="EJ218" s="1"/>
      <c r="EK218" s="1"/>
      <c r="EL218" s="1"/>
      <c r="EM218" s="1"/>
      <c r="EN218" s="1"/>
      <c r="EO218" s="1"/>
      <c r="EP218" s="1"/>
      <c r="EQ218" s="1"/>
      <c r="ER218" s="1"/>
      <c r="ES218" s="1"/>
      <c r="ET218" s="1"/>
      <c r="EU218" s="1"/>
      <c r="EV218" s="1"/>
      <c r="EW218" s="1"/>
      <c r="EX218" s="1"/>
      <c r="EY218" s="1"/>
      <c r="EZ218" s="1"/>
      <c r="FA218" s="1"/>
      <c r="FB218" s="1"/>
      <c r="FC218" s="1"/>
      <c r="FD218" s="1"/>
      <c r="FE218" s="1"/>
      <c r="FF218" s="1"/>
      <c r="FG218" s="1"/>
      <c r="FH218" s="1"/>
      <c r="FI218" s="1"/>
      <c r="FJ218" s="1"/>
      <c r="FK218" s="1"/>
      <c r="FL218" s="1"/>
      <c r="FM218" s="1"/>
      <c r="FN218" s="1"/>
      <c r="FO218" s="1"/>
      <c r="FP218" s="1"/>
      <c r="FQ218" s="1"/>
      <c r="FR218" s="1"/>
      <c r="FS218" s="1"/>
      <c r="FT218" s="1"/>
      <c r="FU218" s="1"/>
      <c r="FV218" s="1"/>
      <c r="FW218" s="1"/>
      <c r="FX218" s="1"/>
      <c r="FY218" s="1"/>
      <c r="FZ218" s="1"/>
      <c r="GA218" s="1"/>
      <c r="GB218" s="1"/>
      <c r="GC218" s="1"/>
      <c r="GD218" s="1"/>
      <c r="GE218" s="1"/>
      <c r="GF218" s="1"/>
      <c r="GG218" s="1"/>
      <c r="GH218" s="1"/>
      <c r="GI218" s="1"/>
      <c r="GJ218" s="1"/>
      <c r="GK218" s="1"/>
      <c r="GL218" s="1"/>
      <c r="GM218" s="1"/>
      <c r="GN218" s="1"/>
      <c r="GO218" s="1"/>
      <c r="GP218" s="1"/>
      <c r="GQ218" s="1"/>
      <c r="GR218" s="1"/>
      <c r="GS218" s="1"/>
      <c r="GT218" s="1"/>
      <c r="GU218" s="1"/>
      <c r="GV218" s="1"/>
      <c r="GW218" s="1"/>
      <c r="GX218" s="1"/>
      <c r="GY218" s="1"/>
      <c r="GZ218" s="1"/>
      <c r="HA218" s="1"/>
      <c r="HB218" s="1"/>
      <c r="HC218" s="1"/>
      <c r="HD218" s="1"/>
      <c r="HE218" s="1"/>
    </row>
    <row r="219" spans="1:213" s="2" customFormat="1" x14ac:dyDescent="0.25">
      <c r="A219" s="3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"/>
      <c r="CT219" s="1"/>
      <c r="CU219" s="1"/>
      <c r="CV219" s="1"/>
      <c r="CW219" s="1"/>
      <c r="CX219" s="1"/>
      <c r="CY219" s="1"/>
      <c r="CZ219" s="1"/>
      <c r="DA219" s="1"/>
      <c r="DB219" s="1"/>
      <c r="DC219" s="1"/>
      <c r="DD219" s="1"/>
      <c r="DE219" s="1"/>
      <c r="DF219" s="1"/>
      <c r="DG219" s="1"/>
      <c r="DH219" s="1"/>
      <c r="DI219" s="1"/>
      <c r="DJ219" s="1"/>
      <c r="DK219" s="1"/>
      <c r="DL219" s="1"/>
      <c r="DM219" s="1"/>
      <c r="DN219" s="1"/>
      <c r="DO219" s="1"/>
      <c r="DP219" s="1"/>
      <c r="DQ219" s="1"/>
      <c r="DR219" s="1"/>
      <c r="DS219" s="1"/>
      <c r="DT219" s="1"/>
      <c r="DU219" s="1"/>
      <c r="DV219" s="1"/>
      <c r="DW219" s="1"/>
      <c r="DX219" s="1"/>
      <c r="DY219" s="1"/>
      <c r="DZ219" s="1"/>
      <c r="EA219" s="1"/>
      <c r="EB219" s="1"/>
      <c r="EC219" s="1"/>
      <c r="ED219" s="1"/>
      <c r="EE219" s="1"/>
      <c r="EF219" s="1"/>
      <c r="EG219" s="1"/>
      <c r="EH219" s="1"/>
      <c r="EI219" s="1"/>
      <c r="EJ219" s="1"/>
      <c r="EK219" s="1"/>
      <c r="EL219" s="1"/>
      <c r="EM219" s="1"/>
      <c r="EN219" s="1"/>
      <c r="EO219" s="1"/>
      <c r="EP219" s="1"/>
      <c r="EQ219" s="1"/>
      <c r="ER219" s="1"/>
      <c r="ES219" s="1"/>
      <c r="ET219" s="1"/>
      <c r="EU219" s="1"/>
      <c r="EV219" s="1"/>
      <c r="EW219" s="1"/>
      <c r="EX219" s="1"/>
      <c r="EY219" s="1"/>
      <c r="EZ219" s="1"/>
      <c r="FA219" s="1"/>
      <c r="FB219" s="1"/>
      <c r="FC219" s="1"/>
      <c r="FD219" s="1"/>
      <c r="FE219" s="1"/>
      <c r="FF219" s="1"/>
      <c r="FG219" s="1"/>
      <c r="FH219" s="1"/>
      <c r="FI219" s="1"/>
      <c r="FJ219" s="1"/>
      <c r="FK219" s="1"/>
      <c r="FL219" s="1"/>
      <c r="FM219" s="1"/>
      <c r="FN219" s="1"/>
      <c r="FO219" s="1"/>
      <c r="FP219" s="1"/>
      <c r="FQ219" s="1"/>
      <c r="FR219" s="1"/>
      <c r="FS219" s="1"/>
      <c r="FT219" s="1"/>
      <c r="FU219" s="1"/>
      <c r="FV219" s="1"/>
      <c r="FW219" s="1"/>
      <c r="FX219" s="1"/>
      <c r="FY219" s="1"/>
      <c r="FZ219" s="1"/>
      <c r="GA219" s="1"/>
      <c r="GB219" s="1"/>
      <c r="GC219" s="1"/>
      <c r="GD219" s="1"/>
      <c r="GE219" s="1"/>
      <c r="GF219" s="1"/>
      <c r="GG219" s="1"/>
      <c r="GH219" s="1"/>
      <c r="GI219" s="1"/>
      <c r="GJ219" s="1"/>
      <c r="GK219" s="1"/>
      <c r="GL219" s="1"/>
      <c r="GM219" s="1"/>
      <c r="GN219" s="1"/>
      <c r="GO219" s="1"/>
      <c r="GP219" s="1"/>
      <c r="GQ219" s="1"/>
      <c r="GR219" s="1"/>
      <c r="GS219" s="1"/>
      <c r="GT219" s="1"/>
      <c r="GU219" s="1"/>
      <c r="GV219" s="1"/>
      <c r="GW219" s="1"/>
      <c r="GX219" s="1"/>
      <c r="GY219" s="1"/>
      <c r="GZ219" s="1"/>
      <c r="HA219" s="1"/>
      <c r="HB219" s="1"/>
      <c r="HC219" s="1"/>
      <c r="HD219" s="1"/>
      <c r="HE219" s="1"/>
    </row>
  </sheetData>
  <mergeCells count="2">
    <mergeCell ref="A1:J1"/>
    <mergeCell ref="A2:J2"/>
  </mergeCells>
  <pageMargins left="0.23622047244094491" right="0.23622047244094491" top="0.47" bottom="0.34" header="0.47" footer="0.19"/>
  <pageSetup paperSize="9" scale="76" fitToHeight="0" orientation="landscape" r:id="rId1"/>
  <headerFooter>
    <oddFooter>&amp;R&amp;P</oddFooter>
  </headerFooter>
  <rowBreaks count="1" manualBreakCount="1">
    <brk id="92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ПРОГНОЗ КБ </vt:lpstr>
      <vt:lpstr>'ПРОГНОЗ КБ '!Заголовки_для_печати</vt:lpstr>
      <vt:lpstr>'ПРОГНОЗ КБ 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Ошкулуг Айлана Арменовна</dc:creator>
  <cp:lastModifiedBy>Куулар</cp:lastModifiedBy>
  <cp:lastPrinted>2020-11-10T11:49:54Z</cp:lastPrinted>
  <dcterms:created xsi:type="dcterms:W3CDTF">2018-10-31T11:14:18Z</dcterms:created>
  <dcterms:modified xsi:type="dcterms:W3CDTF">2022-11-14T03:46:17Z</dcterms:modified>
</cp:coreProperties>
</file>