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330" windowWidth="20370" windowHeight="9750"/>
  </bookViews>
  <sheets>
    <sheet name="Лист1" sheetId="1" r:id="rId1"/>
    <sheet name="Лист2" sheetId="2" r:id="rId2"/>
  </sheets>
  <definedNames>
    <definedName name="_xlnm._FilterDatabase" localSheetId="0" hidden="1">Лист1!$A$12:$J$12</definedName>
    <definedName name="_xlnm.Print_Titles" localSheetId="0">Лист1!$9:$11</definedName>
    <definedName name="_xlnm.Print_Area" localSheetId="0">Лист1!$A$5:$J$122</definedName>
  </definedNames>
  <calcPr calcId="125725"/>
</workbook>
</file>

<file path=xl/calcChain.xml><?xml version="1.0" encoding="utf-8"?>
<calcChain xmlns="http://schemas.openxmlformats.org/spreadsheetml/2006/main">
  <c r="E21" i="1"/>
  <c r="E22"/>
  <c r="H90" l="1"/>
  <c r="I90"/>
  <c r="H91"/>
  <c r="I91"/>
  <c r="I105"/>
  <c r="I65" l="1"/>
  <c r="C68" l="1"/>
  <c r="D68"/>
  <c r="C90"/>
  <c r="G24"/>
  <c r="E35"/>
  <c r="C47" l="1"/>
  <c r="B49" l="1"/>
  <c r="B50"/>
  <c r="B51"/>
  <c r="B48"/>
  <c r="E51"/>
  <c r="E50"/>
  <c r="E48"/>
  <c r="B47" l="1"/>
  <c r="G102" l="1"/>
  <c r="F102"/>
  <c r="G98"/>
  <c r="F98"/>
  <c r="E98" s="1"/>
  <c r="G96"/>
  <c r="F96"/>
  <c r="E96" s="1"/>
  <c r="G92"/>
  <c r="F92"/>
  <c r="E92" s="1"/>
  <c r="G87"/>
  <c r="F87"/>
  <c r="G80"/>
  <c r="F80"/>
  <c r="E80" s="1"/>
  <c r="G77"/>
  <c r="F77"/>
  <c r="G73"/>
  <c r="F73"/>
  <c r="E73" s="1"/>
  <c r="G70"/>
  <c r="F70"/>
  <c r="G59"/>
  <c r="F59"/>
  <c r="E122"/>
  <c r="E121"/>
  <c r="E120"/>
  <c r="E119"/>
  <c r="E118"/>
  <c r="E117"/>
  <c r="E116"/>
  <c r="E115"/>
  <c r="E114"/>
  <c r="E113"/>
  <c r="E112"/>
  <c r="E111"/>
  <c r="E110"/>
  <c r="E109"/>
  <c r="E108"/>
  <c r="E106"/>
  <c r="E105"/>
  <c r="E104"/>
  <c r="E103"/>
  <c r="E101"/>
  <c r="E100"/>
  <c r="E99"/>
  <c r="E97"/>
  <c r="E95"/>
  <c r="E94"/>
  <c r="E93"/>
  <c r="E91"/>
  <c r="E90"/>
  <c r="E89"/>
  <c r="E88"/>
  <c r="E86"/>
  <c r="E85"/>
  <c r="E84"/>
  <c r="E83"/>
  <c r="E82"/>
  <c r="E81"/>
  <c r="E79"/>
  <c r="E78"/>
  <c r="E76"/>
  <c r="E75"/>
  <c r="E74"/>
  <c r="E72"/>
  <c r="E71"/>
  <c r="E69"/>
  <c r="E68"/>
  <c r="E67"/>
  <c r="E66"/>
  <c r="E65"/>
  <c r="E64"/>
  <c r="E63"/>
  <c r="E62"/>
  <c r="E61"/>
  <c r="E60"/>
  <c r="E77" l="1"/>
  <c r="E59"/>
  <c r="E70"/>
  <c r="E87"/>
  <c r="E102"/>
  <c r="G107"/>
  <c r="F107"/>
  <c r="E42"/>
  <c r="E28"/>
  <c r="H28" s="1"/>
  <c r="E27"/>
  <c r="E26"/>
  <c r="E25"/>
  <c r="E17"/>
  <c r="E55"/>
  <c r="E54"/>
  <c r="E53"/>
  <c r="E52"/>
  <c r="E49"/>
  <c r="G47"/>
  <c r="G46" s="1"/>
  <c r="F47"/>
  <c r="F46" s="1"/>
  <c r="E44"/>
  <c r="E38"/>
  <c r="E36"/>
  <c r="G34"/>
  <c r="F34"/>
  <c r="G30"/>
  <c r="F30"/>
  <c r="F24"/>
  <c r="G20"/>
  <c r="F20"/>
  <c r="G18"/>
  <c r="F18"/>
  <c r="G15"/>
  <c r="F15"/>
  <c r="J105"/>
  <c r="I103"/>
  <c r="J99"/>
  <c r="I99"/>
  <c r="J97"/>
  <c r="I97"/>
  <c r="I95"/>
  <c r="I94"/>
  <c r="I93"/>
  <c r="I89"/>
  <c r="I88"/>
  <c r="I86"/>
  <c r="I85"/>
  <c r="I84"/>
  <c r="I83"/>
  <c r="I82"/>
  <c r="I81"/>
  <c r="J79"/>
  <c r="I79"/>
  <c r="I76"/>
  <c r="I75"/>
  <c r="J74"/>
  <c r="I74"/>
  <c r="J72"/>
  <c r="I72"/>
  <c r="I71"/>
  <c r="J69"/>
  <c r="I69"/>
  <c r="H69"/>
  <c r="J68"/>
  <c r="I68"/>
  <c r="H68"/>
  <c r="J67"/>
  <c r="I67"/>
  <c r="H67"/>
  <c r="J66"/>
  <c r="I66"/>
  <c r="I64"/>
  <c r="I63"/>
  <c r="J62"/>
  <c r="I62"/>
  <c r="J61"/>
  <c r="I61"/>
  <c r="I60"/>
  <c r="I51"/>
  <c r="J50"/>
  <c r="I50"/>
  <c r="H50"/>
  <c r="I49"/>
  <c r="J48"/>
  <c r="I48"/>
  <c r="J44"/>
  <c r="I42"/>
  <c r="I38"/>
  <c r="J36"/>
  <c r="I36"/>
  <c r="I35"/>
  <c r="I33"/>
  <c r="I31"/>
  <c r="I29"/>
  <c r="J28"/>
  <c r="I26"/>
  <c r="J25"/>
  <c r="I23"/>
  <c r="J22"/>
  <c r="I22"/>
  <c r="I21"/>
  <c r="I19"/>
  <c r="J17"/>
  <c r="I17"/>
  <c r="D59"/>
  <c r="J59" s="1"/>
  <c r="C59"/>
  <c r="I59" s="1"/>
  <c r="D102"/>
  <c r="J102" s="1"/>
  <c r="C102"/>
  <c r="I102" s="1"/>
  <c r="D98"/>
  <c r="J98" s="1"/>
  <c r="C98"/>
  <c r="I98" s="1"/>
  <c r="D96"/>
  <c r="J96" s="1"/>
  <c r="C96"/>
  <c r="I96" s="1"/>
  <c r="D92"/>
  <c r="C92"/>
  <c r="I92" s="1"/>
  <c r="D87"/>
  <c r="C87"/>
  <c r="I87" s="1"/>
  <c r="D80"/>
  <c r="C80"/>
  <c r="I80" s="1"/>
  <c r="D77"/>
  <c r="J77" s="1"/>
  <c r="C77"/>
  <c r="I77" s="1"/>
  <c r="D73"/>
  <c r="J73" s="1"/>
  <c r="C73"/>
  <c r="I73" s="1"/>
  <c r="D70"/>
  <c r="J70" s="1"/>
  <c r="C70"/>
  <c r="I70" s="1"/>
  <c r="H48"/>
  <c r="D47"/>
  <c r="D46" s="1"/>
  <c r="C46"/>
  <c r="D15"/>
  <c r="C15"/>
  <c r="D18"/>
  <c r="C18"/>
  <c r="D20"/>
  <c r="C20"/>
  <c r="D24"/>
  <c r="C24"/>
  <c r="D30"/>
  <c r="D34"/>
  <c r="C30"/>
  <c r="C34"/>
  <c r="I34" s="1"/>
  <c r="B122"/>
  <c r="B121"/>
  <c r="B120"/>
  <c r="B119"/>
  <c r="B118"/>
  <c r="B117"/>
  <c r="B116"/>
  <c r="B115"/>
  <c r="B114"/>
  <c r="B113"/>
  <c r="B112"/>
  <c r="B111"/>
  <c r="B110"/>
  <c r="B109"/>
  <c r="B108"/>
  <c r="B106"/>
  <c r="B104"/>
  <c r="B101"/>
  <c r="B100"/>
  <c r="B99"/>
  <c r="H99" s="1"/>
  <c r="B97"/>
  <c r="H97" s="1"/>
  <c r="B95"/>
  <c r="H95" s="1"/>
  <c r="B94"/>
  <c r="H94" s="1"/>
  <c r="B93"/>
  <c r="H93" s="1"/>
  <c r="B91"/>
  <c r="B90"/>
  <c r="B89"/>
  <c r="H89" s="1"/>
  <c r="B88"/>
  <c r="H88" s="1"/>
  <c r="B86"/>
  <c r="H86" s="1"/>
  <c r="B85"/>
  <c r="H85" s="1"/>
  <c r="B84"/>
  <c r="H84" s="1"/>
  <c r="B83"/>
  <c r="H83" s="1"/>
  <c r="B82"/>
  <c r="H82" s="1"/>
  <c r="B81"/>
  <c r="H81" s="1"/>
  <c r="B79"/>
  <c r="H79" s="1"/>
  <c r="B78"/>
  <c r="B76"/>
  <c r="H76" s="1"/>
  <c r="B75"/>
  <c r="H75" s="1"/>
  <c r="B74"/>
  <c r="H74" s="1"/>
  <c r="B72"/>
  <c r="H72" s="1"/>
  <c r="B71"/>
  <c r="H71" s="1"/>
  <c r="B66"/>
  <c r="H66" s="1"/>
  <c r="B65"/>
  <c r="B64"/>
  <c r="H64" s="1"/>
  <c r="B63"/>
  <c r="H63" s="1"/>
  <c r="B62"/>
  <c r="H62" s="1"/>
  <c r="B61"/>
  <c r="H61" s="1"/>
  <c r="B60"/>
  <c r="H60" s="1"/>
  <c r="B56"/>
  <c r="B55"/>
  <c r="B54"/>
  <c r="B53"/>
  <c r="B52"/>
  <c r="B44"/>
  <c r="B43"/>
  <c r="B42"/>
  <c r="B40"/>
  <c r="B38"/>
  <c r="B36"/>
  <c r="B35"/>
  <c r="H35" s="1"/>
  <c r="B33"/>
  <c r="H33" s="1"/>
  <c r="B32"/>
  <c r="B31"/>
  <c r="H31" s="1"/>
  <c r="B29"/>
  <c r="H29" s="1"/>
  <c r="B28"/>
  <c r="B27"/>
  <c r="B26"/>
  <c r="B25"/>
  <c r="B23"/>
  <c r="H23" s="1"/>
  <c r="B22"/>
  <c r="B21"/>
  <c r="B19"/>
  <c r="H19" s="1"/>
  <c r="B17"/>
  <c r="B16"/>
  <c r="E30" l="1"/>
  <c r="E20"/>
  <c r="I18"/>
  <c r="E18"/>
  <c r="H38"/>
  <c r="H26"/>
  <c r="H36"/>
  <c r="J15"/>
  <c r="D107"/>
  <c r="J107" s="1"/>
  <c r="J20"/>
  <c r="H49"/>
  <c r="E47"/>
  <c r="E46" s="1"/>
  <c r="H25"/>
  <c r="H22"/>
  <c r="I47"/>
  <c r="I46"/>
  <c r="I24"/>
  <c r="E34"/>
  <c r="H44"/>
  <c r="J46"/>
  <c r="H17"/>
  <c r="H42"/>
  <c r="B34"/>
  <c r="I20"/>
  <c r="J24"/>
  <c r="H21"/>
  <c r="E107"/>
  <c r="E15"/>
  <c r="I30"/>
  <c r="E24"/>
  <c r="I15"/>
  <c r="F13"/>
  <c r="J47"/>
  <c r="G13"/>
  <c r="C107"/>
  <c r="I107" s="1"/>
  <c r="B87"/>
  <c r="H87" s="1"/>
  <c r="B96"/>
  <c r="H96" s="1"/>
  <c r="B98"/>
  <c r="H98" s="1"/>
  <c r="B59"/>
  <c r="B92"/>
  <c r="H92" s="1"/>
  <c r="B80"/>
  <c r="H80" s="1"/>
  <c r="B77"/>
  <c r="H77" s="1"/>
  <c r="B73"/>
  <c r="H73" s="1"/>
  <c r="B70"/>
  <c r="H70" s="1"/>
  <c r="D13"/>
  <c r="D57" s="1"/>
  <c r="B15"/>
  <c r="C13"/>
  <c r="C57" s="1"/>
  <c r="B20"/>
  <c r="H20" s="1"/>
  <c r="B46"/>
  <c r="B18"/>
  <c r="H18" s="1"/>
  <c r="B30"/>
  <c r="H30" s="1"/>
  <c r="B24"/>
  <c r="F57" l="1"/>
  <c r="E13"/>
  <c r="H15"/>
  <c r="H46"/>
  <c r="H34"/>
  <c r="H24"/>
  <c r="B107"/>
  <c r="H107" s="1"/>
  <c r="H59"/>
  <c r="H47"/>
  <c r="I13"/>
  <c r="J13"/>
  <c r="G57"/>
  <c r="J57" s="1"/>
  <c r="I57"/>
  <c r="B13"/>
  <c r="B57"/>
  <c r="H13" l="1"/>
  <c r="E57"/>
  <c r="H57" s="1"/>
</calcChain>
</file>

<file path=xl/sharedStrings.xml><?xml version="1.0" encoding="utf-8"?>
<sst xmlns="http://schemas.openxmlformats.org/spreadsheetml/2006/main" count="116" uniqueCount="110">
  <si>
    <t>ОЦЕНКА ОЖИДАЕМОГО ИСПОЛНЕНИЯ</t>
  </si>
  <si>
    <t>ПО КЛАССИФИКАЦИИ ДОХОДОВ И РАСХОДОВ БЮДЖЕТА</t>
  </si>
  <si>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</si>
  <si>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</si>
  <si>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</si>
  <si>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</si>
  <si>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</si>
  <si>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</si>
  <si>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</si>
  <si>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</si>
  <si>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</si>
  <si>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</si>
  <si>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</si>
  <si>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</si>
  <si>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</si>
  <si>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</si>
  <si>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</si>
  <si>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</si>
  <si>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</si>
  <si>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</si>
  <si>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</si>
  <si>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</si>
  <si>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</si>
  <si>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</si>
  <si>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</si>
  <si>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</si>
  <si>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</si>
  <si>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</si>
  <si>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</si>
  <si>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</si>
  <si>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</si>
  <si>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</si>
  <si>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</si>
  <si>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</si>
  <si>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</si>
  <si>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</si>
  <si>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</si>
  <si>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</si>
  <si>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</si>
  <si>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</si>
  <si>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</si>
  <si>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</si>
  <si>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</si>
  <si>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</si>
  <si>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</si>
  <si>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</si>
  <si>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</si>
  <si>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</si>
  <si>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</si>
  <si>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</si>
  <si>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</si>
  <si>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</si>
  <si>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</si>
  <si>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</si>
  <si>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</si>
  <si>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</si>
  <si>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</si>
  <si>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</si>
  <si>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</si>
  <si>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</si>
  <si>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</si>
  <si>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</si>
  <si>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</si>
  <si>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</si>
  <si>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</si>
  <si>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</si>
  <si>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</si>
  <si>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</si>
  <si>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</si>
  <si>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</si>
  <si>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</si>
  <si>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</si>
  <si>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</si>
  <si>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</si>
  <si>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</si>
  <si>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</si>
  <si>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</si>
  <si>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</si>
  <si>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</si>
  <si>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</si>
  <si>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</si>
  <si>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</si>
  <si>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</si>
  <si>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</si>
  <si>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</si>
  <si>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</si>
  <si>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</si>
  <si>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</si>
  <si>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</si>
  <si>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</si>
  <si>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</si>
  <si>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</si>
  <si>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</si>
  <si>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</si>
  <si>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</si>
  <si>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</si>
  <si>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</si>
  <si>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</si>
  <si>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</si>
  <si>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</si>
  <si>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</si>
  <si>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</si>
  <si>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</si>
  <si>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внутри страны в валюте Российской Федерации</t>
  </si>
  <si>
    <t>Изменение остатков средств</t>
  </si>
  <si>
    <t>Бюджет муниципального района</t>
  </si>
  <si>
    <t>бюджеты поселений</t>
  </si>
  <si>
    <t>КОНСОЛИДИРОВАННОГО БЮДЖЕТА ТЕС-ХЕМСКОГО КОЖУУНА РЕСПУБЛИКИ ТЫВА ЗА 2020 ГОД</t>
  </si>
  <si>
    <t>Ожидаемое исполнение за 2020 год</t>
  </si>
  <si>
    <t>Другие вопросы в области здравоохранения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</si>
</sst>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122"/>
  <sheetViews>
    <sheetView tabSelected="1" view="pageBreakPreview" zoomScale="85" zoomScaleNormal="90" zoomScaleSheetLayoutView="85" workbookViewId="0">
      <pane xSplit="1" ySplit="12" topLeftCell="B13" activePane="bottomRight" state="frozen"/>
      <selection pane="topRight" activeCell="B1" sqref="B1"/>
      <selection pane="bottomLeft" activeCell="A9" sqref="A9"/>
      <selection pane="bottomRight" activeCell="G28" sqref="G28"/>
    </sheetView>
  </sheetViews>
  <sheetFormatPr defaultColWidth="9.140625" defaultRowHeight="15.75"/>
  <cols>
    <col min="1" max="1" width="45.85546875" style="2" customWidth="1"/>
    <col min="2" max="2" width="17.7109375" style="1" customWidth="1"/>
    <col min="3" max="3" width="20.28515625" style="1" customWidth="1"/>
    <col min="4" max="4" width="20.7109375" style="1" customWidth="1"/>
    <col min="5" max="5" width="16.85546875" style="1" customWidth="1"/>
    <col min="6" max="6" width="20.5703125" style="1" customWidth="1"/>
    <col min="7" max="7" width="20.28515625" style="1" customWidth="1"/>
    <col min="8" max="8" width="18.7109375" style="3" customWidth="1"/>
    <col min="9" max="10" width="20.7109375" style="3" customWidth="1"/>
    <col min="11" max="16384" width="9.140625" style="1"/>
  </cols>
  <sheetData>
    <row r="5" spans="1:10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>
      <c r="A6" s="18" t="s">
        <v>107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6.5" thickBot="1">
      <c r="J8" s="4" t="s">
        <v>2</v>
      </c>
    </row>
    <row r="9" spans="1:10" ht="16.5" thickBot="1">
      <c r="A9" s="20" t="s">
        <v>3</v>
      </c>
      <c r="B9" s="22" t="s">
        <v>4</v>
      </c>
      <c r="C9" s="23"/>
      <c r="D9" s="23"/>
      <c r="E9" s="23" t="s">
        <v>108</v>
      </c>
      <c r="F9" s="23"/>
      <c r="G9" s="23"/>
      <c r="H9" s="23" t="s">
        <v>5</v>
      </c>
      <c r="I9" s="23"/>
      <c r="J9" s="24"/>
    </row>
    <row r="10" spans="1:10" s="7" customFormat="1" ht="53.25" customHeight="1" thickBot="1">
      <c r="A10" s="21"/>
      <c r="B10" s="5" t="s">
        <v>6</v>
      </c>
      <c r="C10" s="6" t="s">
        <v>105</v>
      </c>
      <c r="D10" s="6" t="s">
        <v>106</v>
      </c>
      <c r="E10" s="6" t="s">
        <v>6</v>
      </c>
      <c r="F10" s="6" t="s">
        <v>105</v>
      </c>
      <c r="G10" s="6" t="s">
        <v>106</v>
      </c>
      <c r="H10" s="6" t="s">
        <v>6</v>
      </c>
      <c r="I10" s="6" t="s">
        <v>105</v>
      </c>
      <c r="J10" s="6" t="s">
        <v>106</v>
      </c>
    </row>
    <row r="11" spans="1:10" s="10" customFormat="1" ht="13.5" thickBot="1">
      <c r="A11" s="8">
        <v>1</v>
      </c>
      <c r="B11" s="9">
        <v>2</v>
      </c>
      <c r="C11" s="8">
        <v>3</v>
      </c>
      <c r="D11" s="9">
        <v>4</v>
      </c>
      <c r="E11" s="8">
        <v>5</v>
      </c>
      <c r="F11" s="9">
        <v>6</v>
      </c>
      <c r="G11" s="8">
        <v>7</v>
      </c>
      <c r="H11" s="9">
        <v>8</v>
      </c>
      <c r="I11" s="8">
        <v>9</v>
      </c>
      <c r="J11" s="9">
        <v>10</v>
      </c>
    </row>
    <row r="12" spans="1:10" s="7" customFormat="1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3" customFormat="1" ht="31.5">
      <c r="A13" s="16" t="s">
        <v>7</v>
      </c>
      <c r="B13" s="12">
        <f>C13+D13</f>
        <v>49684</v>
      </c>
      <c r="C13" s="12">
        <f>C15+C18+C20+C24+C29+C30+C34+C36+C38+C40+C42+C44</f>
        <v>45501</v>
      </c>
      <c r="D13" s="12">
        <f>D15+D18+D20+D24+D29+D30+D34+D36+D38+D40+D42+D44</f>
        <v>4183</v>
      </c>
      <c r="E13" s="12">
        <f>F13+G13</f>
        <v>49206</v>
      </c>
      <c r="F13" s="12">
        <f>F15+F18+F20+F24+F29+F30+F34+F36+F38+F40+F42+F44</f>
        <v>45514</v>
      </c>
      <c r="G13" s="12">
        <f>G15+G18+G20+G24+G29+G30+G34+G36+G38+G40+G42+G44</f>
        <v>3692</v>
      </c>
      <c r="H13" s="12">
        <f>E13/B13%</f>
        <v>99.037919652201921</v>
      </c>
      <c r="I13" s="12">
        <f>F13/C13%</f>
        <v>100.02857080064175</v>
      </c>
      <c r="J13" s="12">
        <f>G13/D13%</f>
        <v>88.262012909395168</v>
      </c>
    </row>
    <row r="14" spans="1:10" s="13" customFormat="1">
      <c r="A14" s="16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13" customFormat="1">
      <c r="A15" s="16" t="s">
        <v>8</v>
      </c>
      <c r="B15" s="12">
        <f t="shared" ref="B15:B66" si="0">C15+D15</f>
        <v>32656</v>
      </c>
      <c r="C15" s="12">
        <f>C16+C17</f>
        <v>31350</v>
      </c>
      <c r="D15" s="12">
        <f>D16+D17</f>
        <v>1306</v>
      </c>
      <c r="E15" s="12">
        <f t="shared" ref="E15" si="1">F15+G15</f>
        <v>32656</v>
      </c>
      <c r="F15" s="12">
        <f>F16+F17</f>
        <v>31350</v>
      </c>
      <c r="G15" s="12">
        <f>G16+G17</f>
        <v>1306</v>
      </c>
      <c r="H15" s="12">
        <f t="shared" ref="H15:H77" si="2">E15/B15%</f>
        <v>100</v>
      </c>
      <c r="I15" s="12">
        <f t="shared" ref="I15:I77" si="3">F15/C15%</f>
        <v>100</v>
      </c>
      <c r="J15" s="12">
        <f t="shared" ref="J15:J77" si="4">G15/D15%</f>
        <v>100</v>
      </c>
    </row>
    <row r="16" spans="1:10">
      <c r="A16" s="17" t="s">
        <v>9</v>
      </c>
      <c r="B16" s="14">
        <f t="shared" si="0"/>
        <v>0</v>
      </c>
      <c r="C16" s="14"/>
      <c r="D16" s="14"/>
      <c r="E16" s="14"/>
      <c r="F16" s="14"/>
      <c r="G16" s="14"/>
      <c r="H16" s="14"/>
      <c r="I16" s="14"/>
      <c r="J16" s="14"/>
    </row>
    <row r="17" spans="1:10">
      <c r="A17" s="17" t="s">
        <v>10</v>
      </c>
      <c r="B17" s="14">
        <f t="shared" si="0"/>
        <v>32656</v>
      </c>
      <c r="C17" s="14">
        <v>31350</v>
      </c>
      <c r="D17" s="14">
        <v>1306</v>
      </c>
      <c r="E17" s="14">
        <f t="shared" ref="E17" si="5">F17+G17</f>
        <v>32656</v>
      </c>
      <c r="F17" s="14">
        <v>31350</v>
      </c>
      <c r="G17" s="14">
        <v>1306</v>
      </c>
      <c r="H17" s="14">
        <f t="shared" si="2"/>
        <v>100</v>
      </c>
      <c r="I17" s="14">
        <f t="shared" si="3"/>
        <v>100</v>
      </c>
      <c r="J17" s="14">
        <f t="shared" si="4"/>
        <v>100</v>
      </c>
    </row>
    <row r="18" spans="1:10" s="13" customFormat="1" ht="63">
      <c r="A18" s="16" t="s">
        <v>11</v>
      </c>
      <c r="B18" s="12">
        <f t="shared" si="0"/>
        <v>6980</v>
      </c>
      <c r="C18" s="12">
        <f>C19</f>
        <v>6980</v>
      </c>
      <c r="D18" s="12">
        <f>D19</f>
        <v>0</v>
      </c>
      <c r="E18" s="12">
        <f t="shared" ref="E18" si="6">F18+G18</f>
        <v>6980</v>
      </c>
      <c r="F18" s="12">
        <f>F19</f>
        <v>6980</v>
      </c>
      <c r="G18" s="12">
        <f>G19</f>
        <v>0</v>
      </c>
      <c r="H18" s="12">
        <f t="shared" si="2"/>
        <v>100</v>
      </c>
      <c r="I18" s="12">
        <f t="shared" si="3"/>
        <v>100</v>
      </c>
      <c r="J18" s="12"/>
    </row>
    <row r="19" spans="1:10" ht="47.25">
      <c r="A19" s="17" t="s">
        <v>12</v>
      </c>
      <c r="B19" s="14">
        <f t="shared" si="0"/>
        <v>6980</v>
      </c>
      <c r="C19" s="14">
        <v>6980</v>
      </c>
      <c r="D19" s="14"/>
      <c r="E19" s="14">
        <v>6980</v>
      </c>
      <c r="F19" s="14">
        <v>6980</v>
      </c>
      <c r="G19" s="14">
        <v>0</v>
      </c>
      <c r="H19" s="14">
        <f t="shared" si="2"/>
        <v>100</v>
      </c>
      <c r="I19" s="14">
        <f t="shared" si="3"/>
        <v>100</v>
      </c>
      <c r="J19" s="14"/>
    </row>
    <row r="20" spans="1:10" s="13" customFormat="1">
      <c r="A20" s="16" t="s">
        <v>13</v>
      </c>
      <c r="B20" s="12">
        <f t="shared" si="0"/>
        <v>1770</v>
      </c>
      <c r="C20" s="12">
        <f>C21+C22+C23</f>
        <v>1710</v>
      </c>
      <c r="D20" s="12">
        <f>D21+D22+D23</f>
        <v>60</v>
      </c>
      <c r="E20" s="12">
        <f t="shared" ref="E20" si="7">F20+G20</f>
        <v>1920</v>
      </c>
      <c r="F20" s="12">
        <f>F21+F22+F23</f>
        <v>1870</v>
      </c>
      <c r="G20" s="12">
        <f>G21+G22+G23</f>
        <v>50</v>
      </c>
      <c r="H20" s="12">
        <f t="shared" si="2"/>
        <v>108.47457627118645</v>
      </c>
      <c r="I20" s="12">
        <f t="shared" si="3"/>
        <v>109.35672514619883</v>
      </c>
      <c r="J20" s="12">
        <f t="shared" si="4"/>
        <v>83.333333333333343</v>
      </c>
    </row>
    <row r="21" spans="1:10" ht="31.5">
      <c r="A21" s="17" t="s">
        <v>14</v>
      </c>
      <c r="B21" s="14">
        <f t="shared" si="0"/>
        <v>1300</v>
      </c>
      <c r="C21" s="14">
        <v>1300</v>
      </c>
      <c r="D21" s="14"/>
      <c r="E21" s="14">
        <f>F21+G21</f>
        <v>1550</v>
      </c>
      <c r="F21" s="14">
        <v>1550</v>
      </c>
      <c r="G21" s="14">
        <v>0</v>
      </c>
      <c r="H21" s="14">
        <f t="shared" si="2"/>
        <v>119.23076923076923</v>
      </c>
      <c r="I21" s="14">
        <f t="shared" si="3"/>
        <v>119.23076923076923</v>
      </c>
      <c r="J21" s="14"/>
    </row>
    <row r="22" spans="1:10">
      <c r="A22" s="17" t="s">
        <v>15</v>
      </c>
      <c r="B22" s="14">
        <f t="shared" si="0"/>
        <v>200</v>
      </c>
      <c r="C22" s="14">
        <v>140</v>
      </c>
      <c r="D22" s="14">
        <v>60</v>
      </c>
      <c r="E22" s="14">
        <f>F22+G22</f>
        <v>190</v>
      </c>
      <c r="F22" s="14">
        <v>140</v>
      </c>
      <c r="G22" s="14">
        <v>50</v>
      </c>
      <c r="H22" s="14">
        <f t="shared" si="2"/>
        <v>95</v>
      </c>
      <c r="I22" s="14">
        <f t="shared" si="3"/>
        <v>100</v>
      </c>
      <c r="J22" s="14">
        <f t="shared" si="4"/>
        <v>83.333333333333343</v>
      </c>
    </row>
    <row r="23" spans="1:10" ht="31.5">
      <c r="A23" s="17" t="s">
        <v>16</v>
      </c>
      <c r="B23" s="14">
        <f t="shared" si="0"/>
        <v>270</v>
      </c>
      <c r="C23" s="14">
        <v>270</v>
      </c>
      <c r="D23" s="14"/>
      <c r="E23" s="14">
        <v>180</v>
      </c>
      <c r="F23" s="14">
        <v>180</v>
      </c>
      <c r="G23" s="14">
        <v>0</v>
      </c>
      <c r="H23" s="14">
        <f t="shared" si="2"/>
        <v>66.666666666666657</v>
      </c>
      <c r="I23" s="14">
        <f t="shared" si="3"/>
        <v>66.666666666666657</v>
      </c>
      <c r="J23" s="14"/>
    </row>
    <row r="24" spans="1:10" s="13" customFormat="1">
      <c r="A24" s="16" t="s">
        <v>17</v>
      </c>
      <c r="B24" s="12">
        <f t="shared" si="0"/>
        <v>3674</v>
      </c>
      <c r="C24" s="12">
        <f>C25+C26+C27+C28</f>
        <v>1067</v>
      </c>
      <c r="D24" s="12">
        <f>D25+D26+D27+D28</f>
        <v>2607</v>
      </c>
      <c r="E24" s="12">
        <f t="shared" ref="E24:E29" si="8">F24+G24</f>
        <v>4123</v>
      </c>
      <c r="F24" s="12">
        <f>F25+F26+F27+F28</f>
        <v>2000</v>
      </c>
      <c r="G24" s="12">
        <f>G25+G26+G27+G28</f>
        <v>2123</v>
      </c>
      <c r="H24" s="12">
        <f t="shared" si="2"/>
        <v>112.22101252041371</v>
      </c>
      <c r="I24" s="12">
        <f t="shared" si="3"/>
        <v>187.44142455482663</v>
      </c>
      <c r="J24" s="12">
        <f t="shared" si="4"/>
        <v>81.434599156118139</v>
      </c>
    </row>
    <row r="25" spans="1:10">
      <c r="A25" s="17" t="s">
        <v>18</v>
      </c>
      <c r="B25" s="14">
        <f t="shared" si="0"/>
        <v>498</v>
      </c>
      <c r="C25" s="14"/>
      <c r="D25" s="14">
        <v>498</v>
      </c>
      <c r="E25" s="14">
        <f t="shared" si="8"/>
        <v>210</v>
      </c>
      <c r="F25" s="14"/>
      <c r="G25" s="14">
        <v>210</v>
      </c>
      <c r="H25" s="14">
        <f t="shared" si="2"/>
        <v>42.168674698795179</v>
      </c>
      <c r="I25" s="14"/>
      <c r="J25" s="14">
        <f t="shared" si="4"/>
        <v>42.168674698795179</v>
      </c>
    </row>
    <row r="26" spans="1:10">
      <c r="A26" s="17" t="s">
        <v>19</v>
      </c>
      <c r="B26" s="14">
        <f t="shared" si="0"/>
        <v>1067</v>
      </c>
      <c r="C26" s="14">
        <v>1067</v>
      </c>
      <c r="D26" s="14"/>
      <c r="E26" s="14">
        <f t="shared" si="8"/>
        <v>2000</v>
      </c>
      <c r="F26" s="14">
        <v>2000</v>
      </c>
      <c r="G26" s="14"/>
      <c r="H26" s="14">
        <f t="shared" si="2"/>
        <v>187.44142455482663</v>
      </c>
      <c r="I26" s="14">
        <f t="shared" si="3"/>
        <v>187.44142455482663</v>
      </c>
      <c r="J26" s="14"/>
    </row>
    <row r="27" spans="1:10">
      <c r="A27" s="17" t="s">
        <v>20</v>
      </c>
      <c r="B27" s="14">
        <f t="shared" si="0"/>
        <v>0</v>
      </c>
      <c r="C27" s="14"/>
      <c r="D27" s="14"/>
      <c r="E27" s="14">
        <f t="shared" si="8"/>
        <v>0</v>
      </c>
      <c r="F27" s="14"/>
      <c r="G27" s="14"/>
      <c r="H27" s="14"/>
      <c r="I27" s="14"/>
      <c r="J27" s="14"/>
    </row>
    <row r="28" spans="1:10">
      <c r="A28" s="17" t="s">
        <v>21</v>
      </c>
      <c r="B28" s="14">
        <f t="shared" si="0"/>
        <v>2109</v>
      </c>
      <c r="C28" s="14"/>
      <c r="D28" s="14">
        <v>2109</v>
      </c>
      <c r="E28" s="14">
        <f t="shared" si="8"/>
        <v>1913</v>
      </c>
      <c r="F28" s="14"/>
      <c r="G28" s="14">
        <v>1913</v>
      </c>
      <c r="H28" s="14">
        <f t="shared" si="2"/>
        <v>90.706495969653858</v>
      </c>
      <c r="I28" s="14"/>
      <c r="J28" s="14">
        <f t="shared" si="4"/>
        <v>90.706495969653858</v>
      </c>
    </row>
    <row r="29" spans="1:10" s="13" customFormat="1">
      <c r="A29" s="16" t="s">
        <v>22</v>
      </c>
      <c r="B29" s="12">
        <f t="shared" si="0"/>
        <v>1100</v>
      </c>
      <c r="C29" s="12">
        <v>1100</v>
      </c>
      <c r="D29" s="12"/>
      <c r="E29" s="12">
        <v>1100</v>
      </c>
      <c r="F29" s="12">
        <v>1100</v>
      </c>
      <c r="G29" s="12"/>
      <c r="H29" s="12">
        <f t="shared" si="2"/>
        <v>100</v>
      </c>
      <c r="I29" s="12">
        <f t="shared" si="3"/>
        <v>100</v>
      </c>
      <c r="J29" s="12"/>
    </row>
    <row r="30" spans="1:10" s="13" customFormat="1" ht="78.75">
      <c r="A30" s="16" t="s">
        <v>23</v>
      </c>
      <c r="B30" s="12">
        <f t="shared" si="0"/>
        <v>1035</v>
      </c>
      <c r="C30" s="12">
        <f>C31+C32+C33</f>
        <v>1035</v>
      </c>
      <c r="D30" s="12">
        <f>D31+D32+D33</f>
        <v>0</v>
      </c>
      <c r="E30" s="12">
        <f t="shared" ref="E30" si="9">F30+G30</f>
        <v>1090</v>
      </c>
      <c r="F30" s="12">
        <f>F31+F32+F33</f>
        <v>1090</v>
      </c>
      <c r="G30" s="12">
        <f>G31+G32+G33</f>
        <v>0</v>
      </c>
      <c r="H30" s="12">
        <f t="shared" si="2"/>
        <v>105.31400966183575</v>
      </c>
      <c r="I30" s="12">
        <f t="shared" si="3"/>
        <v>105.31400966183575</v>
      </c>
      <c r="J30" s="12"/>
    </row>
    <row r="31" spans="1:10" ht="125.45" customHeight="1">
      <c r="A31" s="17" t="s">
        <v>24</v>
      </c>
      <c r="B31" s="14">
        <f t="shared" si="0"/>
        <v>848</v>
      </c>
      <c r="C31" s="14">
        <v>848</v>
      </c>
      <c r="D31" s="14"/>
      <c r="E31" s="14">
        <v>765.1</v>
      </c>
      <c r="F31" s="14">
        <v>900</v>
      </c>
      <c r="G31" s="14">
        <v>0</v>
      </c>
      <c r="H31" s="14">
        <f t="shared" si="2"/>
        <v>90.224056603773576</v>
      </c>
      <c r="I31" s="14">
        <f t="shared" si="3"/>
        <v>106.1320754716981</v>
      </c>
      <c r="J31" s="14"/>
    </row>
    <row r="32" spans="1:10" ht="31.5">
      <c r="A32" s="17" t="s">
        <v>25</v>
      </c>
      <c r="B32" s="14">
        <f t="shared" si="0"/>
        <v>0</v>
      </c>
      <c r="C32" s="14"/>
      <c r="D32" s="14"/>
      <c r="E32" s="14"/>
      <c r="F32" s="14"/>
      <c r="G32" s="14"/>
      <c r="H32" s="14"/>
      <c r="I32" s="14"/>
      <c r="J32" s="14"/>
    </row>
    <row r="33" spans="1:10" ht="114" customHeight="1">
      <c r="A33" s="17" t="s">
        <v>26</v>
      </c>
      <c r="B33" s="14">
        <f t="shared" si="0"/>
        <v>187</v>
      </c>
      <c r="C33" s="14">
        <v>187</v>
      </c>
      <c r="D33" s="14"/>
      <c r="E33" s="14">
        <v>176.3</v>
      </c>
      <c r="F33" s="14">
        <v>190</v>
      </c>
      <c r="G33" s="14">
        <v>0</v>
      </c>
      <c r="H33" s="14">
        <f t="shared" si="2"/>
        <v>94.278074866310163</v>
      </c>
      <c r="I33" s="14">
        <f t="shared" si="3"/>
        <v>101.6042780748663</v>
      </c>
      <c r="J33" s="14"/>
    </row>
    <row r="34" spans="1:10" s="13" customFormat="1" ht="31.5">
      <c r="A34" s="16" t="s">
        <v>27</v>
      </c>
      <c r="B34" s="12">
        <f t="shared" si="0"/>
        <v>337</v>
      </c>
      <c r="C34" s="12">
        <f>C35</f>
        <v>337</v>
      </c>
      <c r="D34" s="12">
        <f>D35</f>
        <v>0</v>
      </c>
      <c r="E34" s="12">
        <f t="shared" ref="E34" si="10">F34+G34</f>
        <v>250</v>
      </c>
      <c r="F34" s="12">
        <f>F35</f>
        <v>250</v>
      </c>
      <c r="G34" s="12">
        <f>G35</f>
        <v>0</v>
      </c>
      <c r="H34" s="12">
        <f t="shared" si="2"/>
        <v>74.183976261127597</v>
      </c>
      <c r="I34" s="12">
        <f t="shared" si="3"/>
        <v>74.183976261127597</v>
      </c>
      <c r="J34" s="12"/>
    </row>
    <row r="35" spans="1:10" ht="31.5">
      <c r="A35" s="17" t="s">
        <v>28</v>
      </c>
      <c r="B35" s="14">
        <f t="shared" si="0"/>
        <v>337</v>
      </c>
      <c r="C35" s="14">
        <v>337</v>
      </c>
      <c r="D35" s="14"/>
      <c r="E35" s="14">
        <f>F35</f>
        <v>250</v>
      </c>
      <c r="F35" s="14">
        <v>250</v>
      </c>
      <c r="G35" s="14">
        <v>0</v>
      </c>
      <c r="H35" s="12">
        <f t="shared" si="2"/>
        <v>74.183976261127597</v>
      </c>
      <c r="I35" s="12">
        <f t="shared" si="3"/>
        <v>74.183976261127597</v>
      </c>
      <c r="J35" s="12"/>
    </row>
    <row r="36" spans="1:10" s="13" customFormat="1" ht="47.25">
      <c r="A36" s="16" t="s">
        <v>29</v>
      </c>
      <c r="B36" s="12">
        <f t="shared" si="0"/>
        <v>1255</v>
      </c>
      <c r="C36" s="12">
        <v>1250</v>
      </c>
      <c r="D36" s="12">
        <v>5</v>
      </c>
      <c r="E36" s="12">
        <f t="shared" ref="E36" si="11">F36+G36</f>
        <v>210</v>
      </c>
      <c r="F36" s="12">
        <v>202</v>
      </c>
      <c r="G36" s="12">
        <v>8</v>
      </c>
      <c r="H36" s="12">
        <f t="shared" si="2"/>
        <v>16.733067729083665</v>
      </c>
      <c r="I36" s="12">
        <f t="shared" si="3"/>
        <v>16.16</v>
      </c>
      <c r="J36" s="12">
        <f t="shared" si="4"/>
        <v>160</v>
      </c>
    </row>
    <row r="37" spans="1:10" s="13" customFormat="1">
      <c r="A37" s="16"/>
      <c r="B37" s="12"/>
      <c r="C37" s="12"/>
      <c r="D37" s="12"/>
      <c r="E37" s="14"/>
      <c r="F37" s="12"/>
      <c r="G37" s="12"/>
      <c r="H37" s="12"/>
      <c r="I37" s="12"/>
      <c r="J37" s="12"/>
    </row>
    <row r="38" spans="1:10" s="13" customFormat="1" ht="47.25">
      <c r="A38" s="16" t="s">
        <v>30</v>
      </c>
      <c r="B38" s="12">
        <f t="shared" si="0"/>
        <v>180</v>
      </c>
      <c r="C38" s="12">
        <v>180</v>
      </c>
      <c r="D38" s="12"/>
      <c r="E38" s="12">
        <f t="shared" ref="E38" si="12">F38+G38</f>
        <v>180</v>
      </c>
      <c r="F38" s="12">
        <v>180</v>
      </c>
      <c r="G38" s="12">
        <v>0</v>
      </c>
      <c r="H38" s="12">
        <f t="shared" si="2"/>
        <v>100</v>
      </c>
      <c r="I38" s="12">
        <f t="shared" si="3"/>
        <v>100</v>
      </c>
      <c r="J38" s="12"/>
    </row>
    <row r="39" spans="1:10" s="13" customFormat="1">
      <c r="A39" s="16"/>
      <c r="B39" s="12"/>
      <c r="C39" s="12"/>
      <c r="D39" s="12"/>
      <c r="E39" s="14"/>
      <c r="F39" s="12"/>
      <c r="G39" s="12"/>
      <c r="H39" s="12"/>
      <c r="I39" s="12"/>
      <c r="J39" s="12"/>
    </row>
    <row r="40" spans="1:10" s="13" customFormat="1" ht="31.5">
      <c r="A40" s="16" t="s">
        <v>31</v>
      </c>
      <c r="B40" s="12">
        <f t="shared" si="0"/>
        <v>0</v>
      </c>
      <c r="C40" s="12"/>
      <c r="D40" s="12"/>
      <c r="E40" s="14"/>
      <c r="F40" s="12"/>
      <c r="G40" s="12"/>
      <c r="H40" s="12"/>
      <c r="I40" s="12"/>
      <c r="J40" s="12"/>
    </row>
    <row r="41" spans="1:10">
      <c r="A41" s="17"/>
      <c r="B41" s="12"/>
      <c r="C41" s="14"/>
      <c r="D41" s="14"/>
      <c r="E41" s="14"/>
      <c r="F41" s="14"/>
      <c r="G41" s="14"/>
      <c r="H41" s="12"/>
      <c r="I41" s="12"/>
      <c r="J41" s="12"/>
    </row>
    <row r="42" spans="1:10" s="13" customFormat="1" ht="31.5">
      <c r="A42" s="16" t="s">
        <v>32</v>
      </c>
      <c r="B42" s="12">
        <f t="shared" si="0"/>
        <v>492</v>
      </c>
      <c r="C42" s="12">
        <v>492</v>
      </c>
      <c r="D42" s="12"/>
      <c r="E42" s="12">
        <f t="shared" ref="E42" si="13">F42+G42</f>
        <v>492</v>
      </c>
      <c r="F42" s="12">
        <v>492</v>
      </c>
      <c r="G42" s="12">
        <v>0</v>
      </c>
      <c r="H42" s="12">
        <f t="shared" si="2"/>
        <v>100</v>
      </c>
      <c r="I42" s="12">
        <f t="shared" si="3"/>
        <v>100</v>
      </c>
      <c r="J42" s="12"/>
    </row>
    <row r="43" spans="1:10">
      <c r="A43" s="17"/>
      <c r="B43" s="12">
        <f t="shared" si="0"/>
        <v>0</v>
      </c>
      <c r="C43" s="14"/>
      <c r="D43" s="14"/>
      <c r="E43" s="14"/>
      <c r="F43" s="14"/>
      <c r="G43" s="14"/>
      <c r="H43" s="12"/>
      <c r="I43" s="12"/>
      <c r="J43" s="12"/>
    </row>
    <row r="44" spans="1:10" s="13" customFormat="1">
      <c r="A44" s="16" t="s">
        <v>33</v>
      </c>
      <c r="B44" s="12">
        <f t="shared" si="0"/>
        <v>205</v>
      </c>
      <c r="C44" s="12"/>
      <c r="D44" s="12">
        <v>205</v>
      </c>
      <c r="E44" s="12">
        <f t="shared" ref="E44" si="14">F44+G44</f>
        <v>205</v>
      </c>
      <c r="F44" s="12"/>
      <c r="G44" s="12">
        <v>205</v>
      </c>
      <c r="H44" s="12">
        <f t="shared" si="2"/>
        <v>100.00000000000001</v>
      </c>
      <c r="I44" s="12"/>
      <c r="J44" s="12">
        <f t="shared" si="4"/>
        <v>100.00000000000001</v>
      </c>
    </row>
    <row r="45" spans="1:10">
      <c r="A45" s="17"/>
      <c r="B45" s="12"/>
      <c r="C45" s="14"/>
      <c r="D45" s="14"/>
      <c r="E45" s="14"/>
      <c r="F45" s="14"/>
      <c r="G45" s="14"/>
      <c r="H45" s="12"/>
      <c r="I45" s="12"/>
      <c r="J45" s="12"/>
    </row>
    <row r="46" spans="1:10" s="13" customFormat="1">
      <c r="A46" s="16" t="s">
        <v>34</v>
      </c>
      <c r="B46" s="12">
        <f t="shared" ref="B46:G46" si="15">B47</f>
        <v>680526.6</v>
      </c>
      <c r="C46" s="12">
        <f t="shared" si="15"/>
        <v>660378.49999999988</v>
      </c>
      <c r="D46" s="12">
        <f t="shared" si="15"/>
        <v>20148.099999999999</v>
      </c>
      <c r="E46" s="12">
        <f>E47</f>
        <v>499764.29999999993</v>
      </c>
      <c r="F46" s="12">
        <f t="shared" si="15"/>
        <v>484502.5</v>
      </c>
      <c r="G46" s="12">
        <f t="shared" si="15"/>
        <v>15261.8</v>
      </c>
      <c r="H46" s="12">
        <f t="shared" si="2"/>
        <v>73.437878842649198</v>
      </c>
      <c r="I46" s="12">
        <f t="shared" si="3"/>
        <v>73.367394607789336</v>
      </c>
      <c r="J46" s="12">
        <f t="shared" si="4"/>
        <v>75.748085427410032</v>
      </c>
    </row>
    <row r="47" spans="1:10" s="13" customFormat="1" ht="63">
      <c r="A47" s="16" t="s">
        <v>35</v>
      </c>
      <c r="B47" s="12">
        <f t="shared" ref="B47:G47" si="16">B48+B49+B50+B51</f>
        <v>680526.6</v>
      </c>
      <c r="C47" s="12">
        <f>C48+C49+C50+C51</f>
        <v>660378.49999999988</v>
      </c>
      <c r="D47" s="12">
        <f t="shared" si="16"/>
        <v>20148.099999999999</v>
      </c>
      <c r="E47" s="12">
        <f t="shared" si="16"/>
        <v>499764.29999999993</v>
      </c>
      <c r="F47" s="12">
        <f t="shared" si="16"/>
        <v>484502.5</v>
      </c>
      <c r="G47" s="12">
        <f t="shared" si="16"/>
        <v>15261.8</v>
      </c>
      <c r="H47" s="12">
        <f t="shared" si="2"/>
        <v>73.437878842649198</v>
      </c>
      <c r="I47" s="12">
        <f t="shared" si="3"/>
        <v>73.367394607789336</v>
      </c>
      <c r="J47" s="12">
        <f t="shared" si="4"/>
        <v>75.748085427410032</v>
      </c>
    </row>
    <row r="48" spans="1:10" ht="31.5">
      <c r="A48" s="17" t="s">
        <v>36</v>
      </c>
      <c r="B48" s="14">
        <f>C48+D48</f>
        <v>171164.4</v>
      </c>
      <c r="C48" s="14">
        <v>152736.4</v>
      </c>
      <c r="D48" s="14">
        <v>18428</v>
      </c>
      <c r="E48" s="14">
        <f>F48+G48</f>
        <v>173732.4</v>
      </c>
      <c r="F48" s="14">
        <v>159278.1</v>
      </c>
      <c r="G48" s="14">
        <v>14454.3</v>
      </c>
      <c r="H48" s="14">
        <f t="shared" si="2"/>
        <v>101.50031198076235</v>
      </c>
      <c r="I48" s="14">
        <f t="shared" si="3"/>
        <v>104.28299999214333</v>
      </c>
      <c r="J48" s="14">
        <f t="shared" si="4"/>
        <v>78.436618189711311</v>
      </c>
    </row>
    <row r="49" spans="1:10" ht="47.25">
      <c r="A49" s="17" t="s">
        <v>37</v>
      </c>
      <c r="B49" s="14">
        <f t="shared" ref="B49:B51" si="17">C49+D49</f>
        <v>46911.199999999997</v>
      </c>
      <c r="C49" s="14">
        <v>46911.199999999997</v>
      </c>
      <c r="D49" s="14"/>
      <c r="E49" s="14">
        <f>F49</f>
        <v>28847.3</v>
      </c>
      <c r="F49" s="14">
        <v>28847.3</v>
      </c>
      <c r="G49" s="14"/>
      <c r="H49" s="14">
        <f t="shared" si="2"/>
        <v>61.493417350227666</v>
      </c>
      <c r="I49" s="14">
        <f t="shared" si="3"/>
        <v>61.493417350227666</v>
      </c>
      <c r="J49" s="14"/>
    </row>
    <row r="50" spans="1:10" ht="31.5">
      <c r="A50" s="17" t="s">
        <v>38</v>
      </c>
      <c r="B50" s="14">
        <f t="shared" si="17"/>
        <v>452896.89999999997</v>
      </c>
      <c r="C50" s="14">
        <v>452030.3</v>
      </c>
      <c r="D50" s="14">
        <v>866.6</v>
      </c>
      <c r="E50" s="14">
        <f>F50+G50</f>
        <v>295852.59999999998</v>
      </c>
      <c r="F50" s="14">
        <v>295045.09999999998</v>
      </c>
      <c r="G50" s="14">
        <v>807.5</v>
      </c>
      <c r="H50" s="14">
        <f t="shared" si="2"/>
        <v>65.324492174709079</v>
      </c>
      <c r="I50" s="14">
        <f t="shared" si="3"/>
        <v>65.271089128317286</v>
      </c>
      <c r="J50" s="14">
        <f t="shared" si="4"/>
        <v>93.180244634202623</v>
      </c>
    </row>
    <row r="51" spans="1:10">
      <c r="A51" s="17" t="s">
        <v>39</v>
      </c>
      <c r="B51" s="14">
        <f t="shared" si="17"/>
        <v>9554.1</v>
      </c>
      <c r="C51" s="14">
        <v>8700.6</v>
      </c>
      <c r="D51" s="14">
        <v>853.5</v>
      </c>
      <c r="E51" s="14">
        <f>F51</f>
        <v>1332</v>
      </c>
      <c r="F51" s="14">
        <v>1332</v>
      </c>
      <c r="G51" s="14"/>
      <c r="H51" s="14"/>
      <c r="I51" s="14">
        <f t="shared" si="3"/>
        <v>15.309289014550721</v>
      </c>
      <c r="J51" s="14"/>
    </row>
    <row r="52" spans="1:10" s="13" customFormat="1" ht="47.25">
      <c r="A52" s="16" t="s">
        <v>40</v>
      </c>
      <c r="B52" s="12">
        <f t="shared" si="0"/>
        <v>0</v>
      </c>
      <c r="C52" s="12"/>
      <c r="D52" s="12"/>
      <c r="E52" s="12">
        <f t="shared" ref="E52:E55" si="18">F52+G52</f>
        <v>0</v>
      </c>
      <c r="F52" s="12"/>
      <c r="G52" s="12"/>
      <c r="H52" s="12"/>
      <c r="I52" s="12"/>
      <c r="J52" s="12"/>
    </row>
    <row r="53" spans="1:10" s="13" customFormat="1" ht="47.25">
      <c r="A53" s="16" t="s">
        <v>41</v>
      </c>
      <c r="B53" s="12">
        <f t="shared" si="0"/>
        <v>0</v>
      </c>
      <c r="C53" s="12"/>
      <c r="D53" s="12"/>
      <c r="E53" s="12">
        <f t="shared" si="18"/>
        <v>0</v>
      </c>
      <c r="F53" s="12"/>
      <c r="G53" s="12"/>
      <c r="H53" s="12"/>
      <c r="I53" s="12"/>
      <c r="J53" s="12"/>
    </row>
    <row r="54" spans="1:10" s="13" customFormat="1" ht="173.25">
      <c r="A54" s="16" t="s">
        <v>42</v>
      </c>
      <c r="B54" s="12">
        <f t="shared" si="0"/>
        <v>0</v>
      </c>
      <c r="C54" s="12"/>
      <c r="D54" s="12"/>
      <c r="E54" s="12">
        <f t="shared" si="18"/>
        <v>0</v>
      </c>
      <c r="F54" s="12"/>
      <c r="G54" s="12"/>
      <c r="H54" s="12"/>
      <c r="I54" s="12"/>
      <c r="J54" s="12"/>
    </row>
    <row r="55" spans="1:10" s="13" customFormat="1" ht="78.75">
      <c r="A55" s="16" t="s">
        <v>43</v>
      </c>
      <c r="B55" s="12">
        <f t="shared" si="0"/>
        <v>0</v>
      </c>
      <c r="C55" s="12"/>
      <c r="D55" s="12"/>
      <c r="E55" s="12">
        <f t="shared" si="18"/>
        <v>0</v>
      </c>
      <c r="F55" s="12"/>
      <c r="G55" s="12"/>
      <c r="H55" s="12"/>
      <c r="I55" s="12"/>
      <c r="J55" s="12"/>
    </row>
    <row r="56" spans="1:10">
      <c r="A56" s="17"/>
      <c r="B56" s="12">
        <f t="shared" si="0"/>
        <v>0</v>
      </c>
      <c r="C56" s="14"/>
      <c r="D56" s="14"/>
      <c r="E56" s="14"/>
      <c r="F56" s="14"/>
      <c r="G56" s="14"/>
      <c r="H56" s="12"/>
      <c r="I56" s="12"/>
      <c r="J56" s="12"/>
    </row>
    <row r="57" spans="1:10" s="13" customFormat="1">
      <c r="A57" s="16" t="s">
        <v>44</v>
      </c>
      <c r="B57" s="12">
        <f t="shared" si="0"/>
        <v>730210.59999999986</v>
      </c>
      <c r="C57" s="12">
        <f>C55+C54+C53+C52+C46+C13</f>
        <v>705879.49999999988</v>
      </c>
      <c r="D57" s="12">
        <f>D55+D54+D53+D52+D46+D13</f>
        <v>24331.1</v>
      </c>
      <c r="E57" s="12">
        <f t="shared" ref="E57" si="19">F57+G57</f>
        <v>548970.30000000005</v>
      </c>
      <c r="F57" s="12">
        <f>F55+F54+F53+F52+F46+F13</f>
        <v>530016.5</v>
      </c>
      <c r="G57" s="12">
        <f>G55+G54+G53+G52+G46+G13</f>
        <v>18953.8</v>
      </c>
      <c r="H57" s="12">
        <f t="shared" si="2"/>
        <v>75.179722124000961</v>
      </c>
      <c r="I57" s="12">
        <f t="shared" si="3"/>
        <v>75.085974305812826</v>
      </c>
      <c r="J57" s="12">
        <f t="shared" si="4"/>
        <v>77.899478445281972</v>
      </c>
    </row>
    <row r="58" spans="1:10" s="13" customFormat="1">
      <c r="A58" s="16"/>
      <c r="B58" s="12"/>
      <c r="C58" s="14"/>
      <c r="D58" s="14"/>
      <c r="E58" s="14"/>
      <c r="F58" s="14"/>
      <c r="G58" s="14"/>
      <c r="H58" s="12"/>
      <c r="I58" s="12"/>
      <c r="J58" s="12"/>
    </row>
    <row r="59" spans="1:10" s="13" customFormat="1" ht="31.5">
      <c r="A59" s="16" t="s">
        <v>45</v>
      </c>
      <c r="B59" s="12">
        <f t="shared" si="0"/>
        <v>53144.5</v>
      </c>
      <c r="C59" s="12">
        <f>C60+C61+C62+C63+C64+C65+C66+C67</f>
        <v>32105.300000000003</v>
      </c>
      <c r="D59" s="12">
        <f>D60+D61+D62+D63+D64+D65+D66+D67</f>
        <v>21039.200000000001</v>
      </c>
      <c r="E59" s="12">
        <f>F59+G59</f>
        <v>57929.899999999994</v>
      </c>
      <c r="F59" s="12">
        <f>F60+F61+F62+F63+F64+F65+F66+F67</f>
        <v>36266.699999999997</v>
      </c>
      <c r="G59" s="12">
        <f>G60+G61+G62+G63+G64+G65+G66+G67</f>
        <v>21663.200000000001</v>
      </c>
      <c r="H59" s="12">
        <f t="shared" si="2"/>
        <v>109.00450658111373</v>
      </c>
      <c r="I59" s="12">
        <f t="shared" si="3"/>
        <v>112.96172283080983</v>
      </c>
      <c r="J59" s="12">
        <f t="shared" si="4"/>
        <v>102.96589223924865</v>
      </c>
    </row>
    <row r="60" spans="1:10" ht="47.25">
      <c r="A60" s="17" t="s">
        <v>46</v>
      </c>
      <c r="B60" s="14">
        <f t="shared" si="0"/>
        <v>1217.5999999999999</v>
      </c>
      <c r="C60" s="14">
        <v>1217.5999999999999</v>
      </c>
      <c r="D60" s="14"/>
      <c r="E60" s="14">
        <f>F60+G60</f>
        <v>1396.6</v>
      </c>
      <c r="F60" s="14">
        <v>1396.6</v>
      </c>
      <c r="G60" s="14"/>
      <c r="H60" s="14">
        <f t="shared" si="2"/>
        <v>114.70105124835743</v>
      </c>
      <c r="I60" s="14">
        <f t="shared" si="3"/>
        <v>114.70105124835743</v>
      </c>
      <c r="J60" s="14"/>
    </row>
    <row r="61" spans="1:10" ht="78.75">
      <c r="A61" s="17" t="s">
        <v>47</v>
      </c>
      <c r="B61" s="14">
        <f t="shared" si="0"/>
        <v>4179.3999999999996</v>
      </c>
      <c r="C61" s="14">
        <v>3406.9</v>
      </c>
      <c r="D61" s="14">
        <v>772.5</v>
      </c>
      <c r="E61" s="14">
        <f t="shared" ref="E61:E122" si="20">F61+G61</f>
        <v>4473.7</v>
      </c>
      <c r="F61" s="14">
        <v>3928.5</v>
      </c>
      <c r="G61" s="14">
        <v>545.20000000000005</v>
      </c>
      <c r="H61" s="14">
        <f t="shared" si="2"/>
        <v>107.04168062401303</v>
      </c>
      <c r="I61" s="14">
        <f t="shared" si="3"/>
        <v>115.3101059614312</v>
      </c>
      <c r="J61" s="14">
        <f t="shared" si="4"/>
        <v>70.576051779935284</v>
      </c>
    </row>
    <row r="62" spans="1:10" ht="78.75">
      <c r="A62" s="17" t="s">
        <v>48</v>
      </c>
      <c r="B62" s="14">
        <f t="shared" si="0"/>
        <v>33804.9</v>
      </c>
      <c r="C62" s="14">
        <v>13575.5</v>
      </c>
      <c r="D62" s="14">
        <v>20229.400000000001</v>
      </c>
      <c r="E62" s="14">
        <f t="shared" si="20"/>
        <v>36524.6</v>
      </c>
      <c r="F62" s="14">
        <v>15412.6</v>
      </c>
      <c r="G62" s="14">
        <v>21112</v>
      </c>
      <c r="H62" s="14">
        <f t="shared" si="2"/>
        <v>108.0452833760786</v>
      </c>
      <c r="I62" s="14">
        <f t="shared" si="3"/>
        <v>113.53246657581674</v>
      </c>
      <c r="J62" s="14">
        <f t="shared" si="4"/>
        <v>104.36295688453438</v>
      </c>
    </row>
    <row r="63" spans="1:10">
      <c r="A63" s="17" t="s">
        <v>49</v>
      </c>
      <c r="B63" s="14">
        <f t="shared" si="0"/>
        <v>22.5</v>
      </c>
      <c r="C63" s="14">
        <v>22.5</v>
      </c>
      <c r="D63" s="14"/>
      <c r="E63" s="14">
        <f t="shared" si="20"/>
        <v>22.5</v>
      </c>
      <c r="F63" s="14">
        <v>22.5</v>
      </c>
      <c r="G63" s="14"/>
      <c r="H63" s="14">
        <f t="shared" si="2"/>
        <v>100</v>
      </c>
      <c r="I63" s="14">
        <f t="shared" si="3"/>
        <v>100</v>
      </c>
      <c r="J63" s="14"/>
    </row>
    <row r="64" spans="1:10" ht="63">
      <c r="A64" s="17" t="s">
        <v>50</v>
      </c>
      <c r="B64" s="14">
        <f t="shared" si="0"/>
        <v>7684.3</v>
      </c>
      <c r="C64" s="14">
        <v>7684.3</v>
      </c>
      <c r="D64" s="14"/>
      <c r="E64" s="14">
        <f t="shared" si="20"/>
        <v>8832.9</v>
      </c>
      <c r="F64" s="14">
        <v>8832.9</v>
      </c>
      <c r="G64" s="14"/>
      <c r="H64" s="14">
        <f t="shared" si="2"/>
        <v>114.94736020197024</v>
      </c>
      <c r="I64" s="14">
        <f t="shared" si="3"/>
        <v>114.94736020197024</v>
      </c>
      <c r="J64" s="14"/>
    </row>
    <row r="65" spans="1:10" ht="31.5">
      <c r="A65" s="17" t="s">
        <v>51</v>
      </c>
      <c r="B65" s="14">
        <f t="shared" si="0"/>
        <v>1434.9</v>
      </c>
      <c r="C65" s="14">
        <v>1434.9</v>
      </c>
      <c r="D65" s="14"/>
      <c r="E65" s="14">
        <f t="shared" si="20"/>
        <v>1434.9</v>
      </c>
      <c r="F65" s="14">
        <v>1434.9</v>
      </c>
      <c r="G65" s="14"/>
      <c r="H65" s="14"/>
      <c r="I65" s="14">
        <f t="shared" si="3"/>
        <v>100</v>
      </c>
      <c r="J65" s="14"/>
    </row>
    <row r="66" spans="1:10">
      <c r="A66" s="17" t="s">
        <v>52</v>
      </c>
      <c r="B66" s="14">
        <f t="shared" si="0"/>
        <v>67.2</v>
      </c>
      <c r="C66" s="14">
        <v>35.9</v>
      </c>
      <c r="D66" s="14">
        <v>31.3</v>
      </c>
      <c r="E66" s="14">
        <f t="shared" si="20"/>
        <v>0</v>
      </c>
      <c r="F66" s="14"/>
      <c r="G66" s="14"/>
      <c r="H66" s="12">
        <f t="shared" si="2"/>
        <v>0</v>
      </c>
      <c r="I66" s="12">
        <f t="shared" si="3"/>
        <v>0</v>
      </c>
      <c r="J66" s="12">
        <f t="shared" si="4"/>
        <v>0</v>
      </c>
    </row>
    <row r="67" spans="1:10">
      <c r="A67" s="17" t="s">
        <v>53</v>
      </c>
      <c r="B67" s="14">
        <v>4162.6000000000004</v>
      </c>
      <c r="C67" s="14">
        <v>4727.7</v>
      </c>
      <c r="D67" s="14">
        <v>6</v>
      </c>
      <c r="E67" s="14">
        <f t="shared" si="20"/>
        <v>5244.7</v>
      </c>
      <c r="F67" s="14">
        <v>5238.7</v>
      </c>
      <c r="G67" s="14">
        <v>6</v>
      </c>
      <c r="H67" s="12">
        <f t="shared" si="2"/>
        <v>125.99577187334837</v>
      </c>
      <c r="I67" s="12">
        <f t="shared" si="3"/>
        <v>110.80863844998625</v>
      </c>
      <c r="J67" s="12">
        <f t="shared" si="4"/>
        <v>100</v>
      </c>
    </row>
    <row r="68" spans="1:10" s="13" customFormat="1">
      <c r="A68" s="16" t="s">
        <v>54</v>
      </c>
      <c r="B68" s="12">
        <v>801.5</v>
      </c>
      <c r="C68" s="12">
        <f>C69</f>
        <v>860.6</v>
      </c>
      <c r="D68" s="12">
        <f>D69</f>
        <v>860.6</v>
      </c>
      <c r="E68" s="12">
        <f t="shared" si="20"/>
        <v>1603</v>
      </c>
      <c r="F68" s="12">
        <v>801.5</v>
      </c>
      <c r="G68" s="12">
        <v>801.5</v>
      </c>
      <c r="H68" s="12">
        <f t="shared" si="2"/>
        <v>200</v>
      </c>
      <c r="I68" s="12">
        <f t="shared" si="3"/>
        <v>93.132698117592383</v>
      </c>
      <c r="J68" s="12">
        <f t="shared" si="4"/>
        <v>93.132698117592383</v>
      </c>
    </row>
    <row r="69" spans="1:10" ht="21.6" customHeight="1">
      <c r="A69" s="17" t="s">
        <v>55</v>
      </c>
      <c r="B69" s="14">
        <v>801.5</v>
      </c>
      <c r="C69" s="14">
        <v>860.6</v>
      </c>
      <c r="D69" s="14">
        <v>860.6</v>
      </c>
      <c r="E69" s="14">
        <f t="shared" si="20"/>
        <v>1721.2</v>
      </c>
      <c r="F69" s="14">
        <v>860.6</v>
      </c>
      <c r="G69" s="14">
        <v>860.6</v>
      </c>
      <c r="H69" s="14">
        <f t="shared" si="2"/>
        <v>214.74734872114783</v>
      </c>
      <c r="I69" s="14">
        <f t="shared" si="3"/>
        <v>100</v>
      </c>
      <c r="J69" s="14">
        <f t="shared" si="4"/>
        <v>100</v>
      </c>
    </row>
    <row r="70" spans="1:10" s="13" customFormat="1" ht="47.25">
      <c r="A70" s="16" t="s">
        <v>56</v>
      </c>
      <c r="B70" s="12">
        <f t="shared" ref="B70:B104" si="21">C70+D70</f>
        <v>1644.8</v>
      </c>
      <c r="C70" s="12">
        <f>C71+C72</f>
        <v>1505.8</v>
      </c>
      <c r="D70" s="12">
        <f>D71+D72</f>
        <v>139</v>
      </c>
      <c r="E70" s="12">
        <f t="shared" si="20"/>
        <v>1789.2</v>
      </c>
      <c r="F70" s="12">
        <f>F71+F72</f>
        <v>1771.2</v>
      </c>
      <c r="G70" s="12">
        <f>G71+G72</f>
        <v>18</v>
      </c>
      <c r="H70" s="12">
        <f t="shared" si="2"/>
        <v>108.77918287937743</v>
      </c>
      <c r="I70" s="12">
        <f t="shared" si="3"/>
        <v>117.62518262717492</v>
      </c>
      <c r="J70" s="12">
        <f t="shared" si="4"/>
        <v>12.949640287769785</v>
      </c>
    </row>
    <row r="71" spans="1:10" ht="63">
      <c r="A71" s="17" t="s">
        <v>57</v>
      </c>
      <c r="B71" s="14">
        <f t="shared" si="21"/>
        <v>1463.5</v>
      </c>
      <c r="C71" s="14">
        <v>1463.5</v>
      </c>
      <c r="D71" s="14"/>
      <c r="E71" s="14">
        <f t="shared" si="20"/>
        <v>1756.2</v>
      </c>
      <c r="F71" s="14">
        <v>1756.2</v>
      </c>
      <c r="G71" s="14"/>
      <c r="H71" s="14">
        <f t="shared" si="2"/>
        <v>120</v>
      </c>
      <c r="I71" s="14">
        <f t="shared" si="3"/>
        <v>120</v>
      </c>
      <c r="J71" s="14"/>
    </row>
    <row r="72" spans="1:10">
      <c r="A72" s="17" t="s">
        <v>58</v>
      </c>
      <c r="B72" s="14">
        <f t="shared" si="21"/>
        <v>181.3</v>
      </c>
      <c r="C72" s="14">
        <v>42.3</v>
      </c>
      <c r="D72" s="14">
        <v>139</v>
      </c>
      <c r="E72" s="14">
        <f t="shared" si="20"/>
        <v>33</v>
      </c>
      <c r="F72" s="14">
        <v>15</v>
      </c>
      <c r="G72" s="14">
        <v>18</v>
      </c>
      <c r="H72" s="14">
        <f t="shared" si="2"/>
        <v>18.201875344732485</v>
      </c>
      <c r="I72" s="14">
        <f t="shared" si="3"/>
        <v>35.460992907801419</v>
      </c>
      <c r="J72" s="14">
        <f t="shared" si="4"/>
        <v>12.949640287769785</v>
      </c>
    </row>
    <row r="73" spans="1:10" s="13" customFormat="1">
      <c r="A73" s="16" t="s">
        <v>59</v>
      </c>
      <c r="B73" s="12">
        <f t="shared" si="21"/>
        <v>15690.999999999998</v>
      </c>
      <c r="C73" s="12">
        <f>C74+C75+C76</f>
        <v>15402.899999999998</v>
      </c>
      <c r="D73" s="12">
        <f>D74+D75+D76</f>
        <v>288.10000000000002</v>
      </c>
      <c r="E73" s="12">
        <f t="shared" si="20"/>
        <v>14822.699999999999</v>
      </c>
      <c r="F73" s="12">
        <f>F74+F75+F76</f>
        <v>14632.599999999999</v>
      </c>
      <c r="G73" s="12">
        <f>G74+G75+G76</f>
        <v>190.1</v>
      </c>
      <c r="H73" s="12">
        <f t="shared" si="2"/>
        <v>94.466254540819591</v>
      </c>
      <c r="I73" s="12">
        <f t="shared" si="3"/>
        <v>94.998993695992326</v>
      </c>
      <c r="J73" s="12">
        <f t="shared" si="4"/>
        <v>65.984033321763263</v>
      </c>
    </row>
    <row r="74" spans="1:10">
      <c r="A74" s="17" t="s">
        <v>60</v>
      </c>
      <c r="B74" s="14">
        <f t="shared" si="21"/>
        <v>5984</v>
      </c>
      <c r="C74" s="14">
        <v>5695.9</v>
      </c>
      <c r="D74" s="14">
        <v>288.10000000000002</v>
      </c>
      <c r="E74" s="14">
        <f t="shared" si="20"/>
        <v>6704.5</v>
      </c>
      <c r="F74" s="14">
        <v>6514.4</v>
      </c>
      <c r="G74" s="14">
        <v>190.1</v>
      </c>
      <c r="H74" s="14">
        <f t="shared" si="2"/>
        <v>112.04044117647058</v>
      </c>
      <c r="I74" s="14">
        <f t="shared" si="3"/>
        <v>114.36998542811496</v>
      </c>
      <c r="J74" s="14">
        <f t="shared" si="4"/>
        <v>65.984033321763263</v>
      </c>
    </row>
    <row r="75" spans="1:10">
      <c r="A75" s="17" t="s">
        <v>61</v>
      </c>
      <c r="B75" s="14">
        <f t="shared" si="21"/>
        <v>7645.7</v>
      </c>
      <c r="C75" s="14">
        <v>7645.7</v>
      </c>
      <c r="D75" s="14"/>
      <c r="E75" s="14">
        <f t="shared" si="20"/>
        <v>5954.9</v>
      </c>
      <c r="F75" s="14">
        <v>5954.9</v>
      </c>
      <c r="G75" s="14"/>
      <c r="H75" s="14">
        <f t="shared" si="2"/>
        <v>77.885608904351471</v>
      </c>
      <c r="I75" s="14">
        <f t="shared" si="3"/>
        <v>77.885608904351471</v>
      </c>
      <c r="J75" s="14"/>
    </row>
    <row r="76" spans="1:10" ht="31.5">
      <c r="A76" s="17" t="s">
        <v>62</v>
      </c>
      <c r="B76" s="14">
        <f t="shared" si="21"/>
        <v>2061.3000000000002</v>
      </c>
      <c r="C76" s="14">
        <v>2061.3000000000002</v>
      </c>
      <c r="D76" s="14"/>
      <c r="E76" s="14">
        <f t="shared" si="20"/>
        <v>2163.3000000000002</v>
      </c>
      <c r="F76" s="14">
        <v>2163.3000000000002</v>
      </c>
      <c r="G76" s="14"/>
      <c r="H76" s="14">
        <f t="shared" si="2"/>
        <v>104.9483335758987</v>
      </c>
      <c r="I76" s="14">
        <f t="shared" si="3"/>
        <v>104.9483335758987</v>
      </c>
      <c r="J76" s="14"/>
    </row>
    <row r="77" spans="1:10" s="13" customFormat="1" ht="31.5">
      <c r="A77" s="16" t="s">
        <v>63</v>
      </c>
      <c r="B77" s="12">
        <f t="shared" si="21"/>
        <v>19345.900000000001</v>
      </c>
      <c r="C77" s="12">
        <f>C78+C79</f>
        <v>19116</v>
      </c>
      <c r="D77" s="12">
        <f>D78+D79</f>
        <v>229.9</v>
      </c>
      <c r="E77" s="12">
        <f t="shared" si="20"/>
        <v>19761.7</v>
      </c>
      <c r="F77" s="12">
        <f>F78+F79</f>
        <v>19541.7</v>
      </c>
      <c r="G77" s="12">
        <f>G78+G79</f>
        <v>220</v>
      </c>
      <c r="H77" s="12">
        <f t="shared" si="2"/>
        <v>102.14929261497268</v>
      </c>
      <c r="I77" s="12">
        <f t="shared" si="3"/>
        <v>102.22693032015067</v>
      </c>
      <c r="J77" s="12">
        <f t="shared" si="4"/>
        <v>95.693779904306226</v>
      </c>
    </row>
    <row r="78" spans="1:10">
      <c r="A78" s="17" t="s">
        <v>64</v>
      </c>
      <c r="B78" s="14">
        <f t="shared" si="21"/>
        <v>3889.2</v>
      </c>
      <c r="C78" s="14">
        <v>3889.2</v>
      </c>
      <c r="D78" s="14"/>
      <c r="E78" s="14">
        <f t="shared" si="20"/>
        <v>4212.6000000000004</v>
      </c>
      <c r="F78" s="14">
        <v>4212.6000000000004</v>
      </c>
      <c r="G78" s="14"/>
      <c r="H78" s="12"/>
      <c r="I78" s="12"/>
      <c r="J78" s="12"/>
    </row>
    <row r="79" spans="1:10">
      <c r="A79" s="17" t="s">
        <v>65</v>
      </c>
      <c r="B79" s="14">
        <f t="shared" si="21"/>
        <v>15456.699999999999</v>
      </c>
      <c r="C79" s="14">
        <v>15226.8</v>
      </c>
      <c r="D79" s="14">
        <v>229.9</v>
      </c>
      <c r="E79" s="14">
        <f t="shared" si="20"/>
        <v>15549.1</v>
      </c>
      <c r="F79" s="14">
        <v>15329.1</v>
      </c>
      <c r="G79" s="14">
        <v>220</v>
      </c>
      <c r="H79" s="14">
        <f t="shared" ref="H79:H107" si="22">E79/B79%</f>
        <v>100.59779901272589</v>
      </c>
      <c r="I79" s="14">
        <f t="shared" ref="I79:I107" si="23">F79/C79%</f>
        <v>100.67184175269919</v>
      </c>
      <c r="J79" s="14">
        <f t="shared" ref="J79:J107" si="24">G79/D79%</f>
        <v>95.693779904306226</v>
      </c>
    </row>
    <row r="80" spans="1:10" s="13" customFormat="1">
      <c r="A80" s="16" t="s">
        <v>66</v>
      </c>
      <c r="B80" s="12">
        <f t="shared" si="21"/>
        <v>419194.30000000005</v>
      </c>
      <c r="C80" s="12">
        <f>C81+C82+C83+C84+C85+C86</f>
        <v>419194.30000000005</v>
      </c>
      <c r="D80" s="12">
        <f>D81+D82+D83+D84+D85+D86</f>
        <v>0</v>
      </c>
      <c r="E80" s="12">
        <f t="shared" si="20"/>
        <v>426204.60000000003</v>
      </c>
      <c r="F80" s="12">
        <f>F81+F82+F83+F84+F85+F86</f>
        <v>426204.60000000003</v>
      </c>
      <c r="G80" s="12">
        <f>G81+G82+G83+G84+G85+G86</f>
        <v>0</v>
      </c>
      <c r="H80" s="12">
        <f t="shared" si="22"/>
        <v>101.67232712849388</v>
      </c>
      <c r="I80" s="12">
        <f t="shared" si="23"/>
        <v>101.67232712849388</v>
      </c>
      <c r="J80" s="12"/>
    </row>
    <row r="81" spans="1:10">
      <c r="A81" s="17" t="s">
        <v>67</v>
      </c>
      <c r="B81" s="14">
        <f t="shared" si="21"/>
        <v>127160.1</v>
      </c>
      <c r="C81" s="14">
        <v>127160.1</v>
      </c>
      <c r="D81" s="14"/>
      <c r="E81" s="14">
        <f t="shared" si="20"/>
        <v>131910.20000000001</v>
      </c>
      <c r="F81" s="14">
        <v>131910.20000000001</v>
      </c>
      <c r="G81" s="14"/>
      <c r="H81" s="14">
        <f t="shared" si="22"/>
        <v>103.73552710323443</v>
      </c>
      <c r="I81" s="14">
        <f t="shared" si="23"/>
        <v>103.73552710323443</v>
      </c>
      <c r="J81" s="14"/>
    </row>
    <row r="82" spans="1:10">
      <c r="A82" s="17" t="s">
        <v>68</v>
      </c>
      <c r="B82" s="14">
        <f t="shared" si="21"/>
        <v>248329.4</v>
      </c>
      <c r="C82" s="14">
        <v>248329.4</v>
      </c>
      <c r="D82" s="14"/>
      <c r="E82" s="14">
        <f t="shared" si="20"/>
        <v>245183.9</v>
      </c>
      <c r="F82" s="14">
        <v>245183.9</v>
      </c>
      <c r="G82" s="14"/>
      <c r="H82" s="14">
        <f t="shared" si="22"/>
        <v>98.73333564209473</v>
      </c>
      <c r="I82" s="14">
        <f t="shared" si="23"/>
        <v>98.73333564209473</v>
      </c>
      <c r="J82" s="14"/>
    </row>
    <row r="83" spans="1:10">
      <c r="A83" s="17" t="s">
        <v>69</v>
      </c>
      <c r="B83" s="14">
        <f t="shared" si="21"/>
        <v>21885.1</v>
      </c>
      <c r="C83" s="14">
        <v>21885.1</v>
      </c>
      <c r="D83" s="14"/>
      <c r="E83" s="14">
        <f t="shared" si="20"/>
        <v>23764.799999999999</v>
      </c>
      <c r="F83" s="14">
        <v>23764.799999999999</v>
      </c>
      <c r="G83" s="14"/>
      <c r="H83" s="14">
        <f t="shared" si="22"/>
        <v>108.58894864542542</v>
      </c>
      <c r="I83" s="14">
        <f t="shared" si="23"/>
        <v>108.58894864542542</v>
      </c>
      <c r="J83" s="14"/>
    </row>
    <row r="84" spans="1:10" ht="47.25">
      <c r="A84" s="17" t="s">
        <v>70</v>
      </c>
      <c r="B84" s="14">
        <f t="shared" si="21"/>
        <v>23.4</v>
      </c>
      <c r="C84" s="14">
        <v>23.4</v>
      </c>
      <c r="D84" s="14"/>
      <c r="E84" s="14">
        <f t="shared" si="20"/>
        <v>21.4</v>
      </c>
      <c r="F84" s="14">
        <v>21.4</v>
      </c>
      <c r="G84" s="14"/>
      <c r="H84" s="14">
        <f t="shared" si="22"/>
        <v>91.452991452991455</v>
      </c>
      <c r="I84" s="14">
        <f t="shared" si="23"/>
        <v>91.452991452991455</v>
      </c>
      <c r="J84" s="14"/>
    </row>
    <row r="85" spans="1:10">
      <c r="A85" s="17" t="s">
        <v>71</v>
      </c>
      <c r="B85" s="14">
        <f t="shared" si="21"/>
        <v>817.9</v>
      </c>
      <c r="C85" s="14">
        <v>817.9</v>
      </c>
      <c r="D85" s="14"/>
      <c r="E85" s="14">
        <f t="shared" si="20"/>
        <v>817.9</v>
      </c>
      <c r="F85" s="14">
        <v>817.9</v>
      </c>
      <c r="G85" s="14"/>
      <c r="H85" s="14">
        <f t="shared" si="22"/>
        <v>100</v>
      </c>
      <c r="I85" s="14">
        <f t="shared" si="23"/>
        <v>100</v>
      </c>
      <c r="J85" s="14"/>
    </row>
    <row r="86" spans="1:10">
      <c r="A86" s="17" t="s">
        <v>72</v>
      </c>
      <c r="B86" s="14">
        <f t="shared" si="21"/>
        <v>20978.400000000001</v>
      </c>
      <c r="C86" s="14">
        <v>20978.400000000001</v>
      </c>
      <c r="D86" s="14"/>
      <c r="E86" s="14">
        <f t="shared" si="20"/>
        <v>24506.400000000001</v>
      </c>
      <c r="F86" s="14">
        <v>24506.400000000001</v>
      </c>
      <c r="G86" s="14"/>
      <c r="H86" s="14">
        <f t="shared" si="22"/>
        <v>116.81729779201464</v>
      </c>
      <c r="I86" s="14">
        <f t="shared" si="23"/>
        <v>116.81729779201464</v>
      </c>
      <c r="J86" s="14"/>
    </row>
    <row r="87" spans="1:10" s="13" customFormat="1">
      <c r="A87" s="16" t="s">
        <v>73</v>
      </c>
      <c r="B87" s="12">
        <f t="shared" si="21"/>
        <v>45191.199999999997</v>
      </c>
      <c r="C87" s="12">
        <f>C88+C89</f>
        <v>45191.199999999997</v>
      </c>
      <c r="D87" s="12">
        <f>D88+D89</f>
        <v>0</v>
      </c>
      <c r="E87" s="12">
        <f t="shared" si="20"/>
        <v>48678.9</v>
      </c>
      <c r="F87" s="12">
        <f>F88+F89</f>
        <v>48678.9</v>
      </c>
      <c r="G87" s="12">
        <f>G88+G89</f>
        <v>0</v>
      </c>
      <c r="H87" s="12">
        <f t="shared" si="22"/>
        <v>107.7176529943883</v>
      </c>
      <c r="I87" s="12">
        <f t="shared" si="23"/>
        <v>107.7176529943883</v>
      </c>
      <c r="J87" s="12"/>
    </row>
    <row r="88" spans="1:10">
      <c r="A88" s="17" t="s">
        <v>74</v>
      </c>
      <c r="B88" s="14">
        <f t="shared" si="21"/>
        <v>26500.799999999999</v>
      </c>
      <c r="C88" s="14">
        <v>26500.799999999999</v>
      </c>
      <c r="D88" s="14"/>
      <c r="E88" s="14">
        <f t="shared" si="20"/>
        <v>27623.9</v>
      </c>
      <c r="F88" s="14">
        <v>27623.9</v>
      </c>
      <c r="G88" s="14"/>
      <c r="H88" s="14">
        <f t="shared" si="22"/>
        <v>104.23798526836927</v>
      </c>
      <c r="I88" s="14">
        <f t="shared" si="23"/>
        <v>104.23798526836927</v>
      </c>
      <c r="J88" s="12"/>
    </row>
    <row r="89" spans="1:10" ht="31.5">
      <c r="A89" s="17" t="s">
        <v>75</v>
      </c>
      <c r="B89" s="14">
        <f t="shared" si="21"/>
        <v>18690.400000000001</v>
      </c>
      <c r="C89" s="14">
        <v>18690.400000000001</v>
      </c>
      <c r="D89" s="14"/>
      <c r="E89" s="14">
        <f t="shared" si="20"/>
        <v>21055</v>
      </c>
      <c r="F89" s="14">
        <v>21055</v>
      </c>
      <c r="G89" s="14"/>
      <c r="H89" s="14">
        <f t="shared" si="22"/>
        <v>112.65141462997045</v>
      </c>
      <c r="I89" s="14">
        <f t="shared" si="23"/>
        <v>112.65141462997045</v>
      </c>
      <c r="J89" s="12"/>
    </row>
    <row r="90" spans="1:10" s="13" customFormat="1">
      <c r="A90" s="16" t="s">
        <v>76</v>
      </c>
      <c r="B90" s="12">
        <f t="shared" si="21"/>
        <v>895.6</v>
      </c>
      <c r="C90" s="12">
        <f>C91</f>
        <v>895.6</v>
      </c>
      <c r="D90" s="12"/>
      <c r="E90" s="12">
        <f t="shared" si="20"/>
        <v>895.6</v>
      </c>
      <c r="F90" s="12">
        <v>895.6</v>
      </c>
      <c r="G90" s="12"/>
      <c r="H90" s="12">
        <f t="shared" ref="H90:H91" si="25">E90/B90%</f>
        <v>100.00000000000001</v>
      </c>
      <c r="I90" s="12">
        <f t="shared" ref="I90:I91" si="26">F90/C90%</f>
        <v>100.00000000000001</v>
      </c>
      <c r="J90" s="12"/>
    </row>
    <row r="91" spans="1:10">
      <c r="A91" s="17" t="s">
        <v>109</v>
      </c>
      <c r="B91" s="14">
        <f t="shared" si="21"/>
        <v>895.6</v>
      </c>
      <c r="C91" s="14">
        <v>895.6</v>
      </c>
      <c r="D91" s="14"/>
      <c r="E91" s="14">
        <f t="shared" si="20"/>
        <v>895.6</v>
      </c>
      <c r="F91" s="14">
        <v>895.6</v>
      </c>
      <c r="G91" s="14"/>
      <c r="H91" s="14">
        <f t="shared" si="25"/>
        <v>100.00000000000001</v>
      </c>
      <c r="I91" s="14">
        <f t="shared" si="26"/>
        <v>100.00000000000001</v>
      </c>
      <c r="J91" s="12"/>
    </row>
    <row r="92" spans="1:10" s="13" customFormat="1">
      <c r="A92" s="16" t="s">
        <v>77</v>
      </c>
      <c r="B92" s="12">
        <f t="shared" si="21"/>
        <v>154309.19999999998</v>
      </c>
      <c r="C92" s="12">
        <f>C93+C94+C95</f>
        <v>154309.19999999998</v>
      </c>
      <c r="D92" s="12">
        <f>D93+D94+D95</f>
        <v>0</v>
      </c>
      <c r="E92" s="12">
        <f t="shared" si="20"/>
        <v>155029.59999999998</v>
      </c>
      <c r="F92" s="12">
        <f>F93+F94+F95</f>
        <v>155029.59999999998</v>
      </c>
      <c r="G92" s="12">
        <f>G93+G94+G95</f>
        <v>0</v>
      </c>
      <c r="H92" s="12">
        <f t="shared" si="22"/>
        <v>100.46685486024164</v>
      </c>
      <c r="I92" s="12">
        <f t="shared" si="23"/>
        <v>100.46685486024164</v>
      </c>
      <c r="J92" s="12"/>
    </row>
    <row r="93" spans="1:10">
      <c r="A93" s="17" t="s">
        <v>78</v>
      </c>
      <c r="B93" s="14">
        <f t="shared" si="21"/>
        <v>23695.9</v>
      </c>
      <c r="C93" s="14">
        <v>23695.9</v>
      </c>
      <c r="D93" s="14"/>
      <c r="E93" s="14">
        <f t="shared" si="20"/>
        <v>23695.9</v>
      </c>
      <c r="F93" s="14">
        <v>23695.9</v>
      </c>
      <c r="G93" s="14"/>
      <c r="H93" s="14">
        <f t="shared" si="22"/>
        <v>100</v>
      </c>
      <c r="I93" s="14">
        <f t="shared" si="23"/>
        <v>100</v>
      </c>
      <c r="J93" s="14"/>
    </row>
    <row r="94" spans="1:10">
      <c r="A94" s="17" t="s">
        <v>79</v>
      </c>
      <c r="B94" s="14">
        <f t="shared" si="21"/>
        <v>126274.9</v>
      </c>
      <c r="C94" s="14">
        <v>126274.9</v>
      </c>
      <c r="D94" s="14"/>
      <c r="E94" s="14">
        <f t="shared" si="20"/>
        <v>126274.9</v>
      </c>
      <c r="F94" s="14">
        <v>126274.9</v>
      </c>
      <c r="G94" s="14"/>
      <c r="H94" s="14">
        <f t="shared" si="22"/>
        <v>100</v>
      </c>
      <c r="I94" s="14">
        <f t="shared" si="23"/>
        <v>100</v>
      </c>
      <c r="J94" s="14"/>
    </row>
    <row r="95" spans="1:10" ht="31.5">
      <c r="A95" s="17" t="s">
        <v>80</v>
      </c>
      <c r="B95" s="14">
        <f t="shared" si="21"/>
        <v>4338.3999999999996</v>
      </c>
      <c r="C95" s="14">
        <v>4338.3999999999996</v>
      </c>
      <c r="D95" s="14"/>
      <c r="E95" s="14">
        <f t="shared" si="20"/>
        <v>5058.8</v>
      </c>
      <c r="F95" s="14">
        <v>5058.8</v>
      </c>
      <c r="G95" s="14"/>
      <c r="H95" s="14">
        <f t="shared" si="22"/>
        <v>116.60520007375993</v>
      </c>
      <c r="I95" s="14">
        <f t="shared" si="23"/>
        <v>116.60520007375993</v>
      </c>
      <c r="J95" s="14"/>
    </row>
    <row r="96" spans="1:10" s="13" customFormat="1">
      <c r="A96" s="16" t="s">
        <v>81</v>
      </c>
      <c r="B96" s="12">
        <f t="shared" si="21"/>
        <v>185.1</v>
      </c>
      <c r="C96" s="12">
        <f>C97</f>
        <v>112.1</v>
      </c>
      <c r="D96" s="12">
        <f>D97</f>
        <v>73</v>
      </c>
      <c r="E96" s="12">
        <f t="shared" si="20"/>
        <v>164.1</v>
      </c>
      <c r="F96" s="12">
        <f>F97</f>
        <v>112.1</v>
      </c>
      <c r="G96" s="12">
        <f>G97</f>
        <v>52</v>
      </c>
      <c r="H96" s="12">
        <f t="shared" si="22"/>
        <v>88.654781199351703</v>
      </c>
      <c r="I96" s="12">
        <f t="shared" si="23"/>
        <v>100</v>
      </c>
      <c r="J96" s="12">
        <f t="shared" si="24"/>
        <v>71.232876712328775</v>
      </c>
    </row>
    <row r="97" spans="1:10">
      <c r="A97" s="17" t="s">
        <v>82</v>
      </c>
      <c r="B97" s="14">
        <f t="shared" si="21"/>
        <v>185.1</v>
      </c>
      <c r="C97" s="14">
        <v>112.1</v>
      </c>
      <c r="D97" s="14">
        <v>73</v>
      </c>
      <c r="E97" s="14">
        <f t="shared" si="20"/>
        <v>164.1</v>
      </c>
      <c r="F97" s="14">
        <v>112.1</v>
      </c>
      <c r="G97" s="14">
        <v>52</v>
      </c>
      <c r="H97" s="14">
        <f t="shared" si="22"/>
        <v>88.654781199351703</v>
      </c>
      <c r="I97" s="14">
        <f t="shared" si="23"/>
        <v>100</v>
      </c>
      <c r="J97" s="14">
        <f t="shared" si="24"/>
        <v>71.232876712328775</v>
      </c>
    </row>
    <row r="98" spans="1:10" s="13" customFormat="1" ht="31.5">
      <c r="A98" s="16" t="s">
        <v>83</v>
      </c>
      <c r="B98" s="12">
        <f t="shared" si="21"/>
        <v>218</v>
      </c>
      <c r="C98" s="12">
        <f>C99</f>
        <v>180</v>
      </c>
      <c r="D98" s="12">
        <f>D99</f>
        <v>38</v>
      </c>
      <c r="E98" s="12">
        <f t="shared" si="20"/>
        <v>224.4</v>
      </c>
      <c r="F98" s="12">
        <f>F99</f>
        <v>206.4</v>
      </c>
      <c r="G98" s="12">
        <f>G99</f>
        <v>18</v>
      </c>
      <c r="H98" s="12">
        <f t="shared" si="22"/>
        <v>102.93577981651376</v>
      </c>
      <c r="I98" s="12">
        <f t="shared" si="23"/>
        <v>114.66666666666667</v>
      </c>
      <c r="J98" s="12">
        <f t="shared" si="24"/>
        <v>47.368421052631575</v>
      </c>
    </row>
    <row r="99" spans="1:10">
      <c r="A99" s="17" t="s">
        <v>84</v>
      </c>
      <c r="B99" s="14">
        <f t="shared" si="21"/>
        <v>218</v>
      </c>
      <c r="C99" s="14">
        <v>180</v>
      </c>
      <c r="D99" s="14">
        <v>38</v>
      </c>
      <c r="E99" s="14">
        <f t="shared" si="20"/>
        <v>224.4</v>
      </c>
      <c r="F99" s="14">
        <v>206.4</v>
      </c>
      <c r="G99" s="14">
        <v>18</v>
      </c>
      <c r="H99" s="14">
        <f t="shared" si="22"/>
        <v>102.93577981651376</v>
      </c>
      <c r="I99" s="14">
        <f t="shared" si="23"/>
        <v>114.66666666666667</v>
      </c>
      <c r="J99" s="14">
        <f t="shared" si="24"/>
        <v>47.368421052631575</v>
      </c>
    </row>
    <row r="100" spans="1:10" s="13" customFormat="1" ht="47.25">
      <c r="A100" s="16" t="s">
        <v>85</v>
      </c>
      <c r="B100" s="12">
        <f t="shared" si="21"/>
        <v>0</v>
      </c>
      <c r="C100" s="12"/>
      <c r="D100" s="12"/>
      <c r="E100" s="14">
        <f t="shared" si="20"/>
        <v>0</v>
      </c>
      <c r="F100" s="12"/>
      <c r="G100" s="12"/>
      <c r="H100" s="12"/>
      <c r="I100" s="12"/>
      <c r="J100" s="12"/>
    </row>
    <row r="101" spans="1:10" ht="31.5">
      <c r="A101" s="17" t="s">
        <v>86</v>
      </c>
      <c r="B101" s="14">
        <f t="shared" si="21"/>
        <v>0</v>
      </c>
      <c r="C101" s="14"/>
      <c r="D101" s="14"/>
      <c r="E101" s="14">
        <f t="shared" si="20"/>
        <v>0</v>
      </c>
      <c r="F101" s="14">
        <v>0</v>
      </c>
      <c r="G101" s="14"/>
      <c r="H101" s="14"/>
      <c r="I101" s="14"/>
      <c r="J101" s="14"/>
    </row>
    <row r="102" spans="1:10" s="13" customFormat="1" ht="63">
      <c r="A102" s="16" t="s">
        <v>87</v>
      </c>
      <c r="B102" s="12">
        <v>0</v>
      </c>
      <c r="C102" s="12">
        <f>C103+C104+C105</f>
        <v>19281.5</v>
      </c>
      <c r="D102" s="12">
        <f>D103+D104+D105</f>
        <v>1924.6</v>
      </c>
      <c r="E102" s="12">
        <f t="shared" si="20"/>
        <v>20881.099999999999</v>
      </c>
      <c r="F102" s="12">
        <f>F103+F104+F105</f>
        <v>19281.099999999999</v>
      </c>
      <c r="G102" s="12">
        <f>G103+G104+G105</f>
        <v>1600</v>
      </c>
      <c r="H102" s="12"/>
      <c r="I102" s="12">
        <f t="shared" si="23"/>
        <v>99.997925472603271</v>
      </c>
      <c r="J102" s="12">
        <f t="shared" si="24"/>
        <v>83.134157747064336</v>
      </c>
    </row>
    <row r="103" spans="1:10" ht="47.25">
      <c r="A103" s="17" t="s">
        <v>88</v>
      </c>
      <c r="B103" s="14"/>
      <c r="C103" s="14">
        <v>18428</v>
      </c>
      <c r="D103" s="14"/>
      <c r="E103" s="14">
        <f t="shared" si="20"/>
        <v>18428</v>
      </c>
      <c r="F103" s="14">
        <v>18428</v>
      </c>
      <c r="G103" s="14"/>
      <c r="H103" s="14"/>
      <c r="I103" s="14">
        <f t="shared" si="23"/>
        <v>100</v>
      </c>
      <c r="J103" s="14"/>
    </row>
    <row r="104" spans="1:10">
      <c r="A104" s="17" t="s">
        <v>89</v>
      </c>
      <c r="B104" s="14">
        <f t="shared" si="21"/>
        <v>0</v>
      </c>
      <c r="C104" s="14"/>
      <c r="D104" s="14"/>
      <c r="E104" s="14">
        <f t="shared" si="20"/>
        <v>0</v>
      </c>
      <c r="F104" s="14"/>
      <c r="G104" s="14"/>
      <c r="H104" s="14"/>
      <c r="I104" s="14"/>
      <c r="J104" s="14"/>
    </row>
    <row r="105" spans="1:10" ht="31.5">
      <c r="A105" s="17" t="s">
        <v>90</v>
      </c>
      <c r="B105" s="14"/>
      <c r="C105" s="14">
        <v>853.5</v>
      </c>
      <c r="D105" s="14">
        <v>1924.6</v>
      </c>
      <c r="E105" s="14">
        <f t="shared" si="20"/>
        <v>2453.1</v>
      </c>
      <c r="F105" s="14">
        <v>853.1</v>
      </c>
      <c r="G105" s="14">
        <v>1600</v>
      </c>
      <c r="H105" s="14"/>
      <c r="I105" s="14">
        <f t="shared" si="23"/>
        <v>99.953134153485649</v>
      </c>
      <c r="J105" s="14">
        <f t="shared" si="24"/>
        <v>83.134157747064336</v>
      </c>
    </row>
    <row r="106" spans="1:10">
      <c r="A106" s="17"/>
      <c r="B106" s="12">
        <f t="shared" ref="B106:B122" si="27">C106+D106</f>
        <v>0</v>
      </c>
      <c r="C106" s="14"/>
      <c r="D106" s="14"/>
      <c r="E106" s="12">
        <f t="shared" si="20"/>
        <v>0</v>
      </c>
      <c r="F106" s="14"/>
      <c r="G106" s="14"/>
      <c r="H106" s="12"/>
      <c r="I106" s="12"/>
      <c r="J106" s="12"/>
    </row>
    <row r="107" spans="1:10" s="15" customFormat="1">
      <c r="A107" s="16" t="s">
        <v>91</v>
      </c>
      <c r="B107" s="12">
        <f>B102+B100+B98+B96+B92+B90+B87+B80+B77+B73+B70+B68+B59</f>
        <v>710621.10000000009</v>
      </c>
      <c r="C107" s="12">
        <f>C102+C100+C98+C96+C92+C90+C87+C80+C77+C73+C70+C68+C59</f>
        <v>708154.50000000012</v>
      </c>
      <c r="D107" s="12">
        <f>D102+D100+D98+D96+D92+D90+D87+D80+D77+D73+D70+D68+D59</f>
        <v>24592.400000000001</v>
      </c>
      <c r="E107" s="12">
        <f t="shared" si="20"/>
        <v>747984.79999999993</v>
      </c>
      <c r="F107" s="12">
        <f>F102+F100+F98+F96+F92+F90+F87+F80+F77+F73+F70+F68+F59</f>
        <v>723421.99999999988</v>
      </c>
      <c r="G107" s="12">
        <f>G102+G100+G98+G96+G92+G90+G87+G80+G77+G73+G70+G68+G59</f>
        <v>24562.799999999999</v>
      </c>
      <c r="H107" s="12">
        <f t="shared" si="22"/>
        <v>105.25789341183365</v>
      </c>
      <c r="I107" s="12">
        <f t="shared" si="23"/>
        <v>102.15595608020563</v>
      </c>
      <c r="J107" s="12">
        <f t="shared" si="24"/>
        <v>99.879637611619842</v>
      </c>
    </row>
    <row r="108" spans="1:10">
      <c r="A108" s="17"/>
      <c r="B108" s="12">
        <f t="shared" si="27"/>
        <v>0</v>
      </c>
      <c r="C108" s="14"/>
      <c r="D108" s="14"/>
      <c r="E108" s="12">
        <f t="shared" si="20"/>
        <v>0</v>
      </c>
      <c r="F108" s="14"/>
      <c r="G108" s="14"/>
      <c r="H108" s="12"/>
      <c r="I108" s="12"/>
      <c r="J108" s="12"/>
    </row>
    <row r="109" spans="1:10" s="13" customFormat="1" ht="31.5">
      <c r="A109" s="16" t="s">
        <v>92</v>
      </c>
      <c r="B109" s="12">
        <f t="shared" si="27"/>
        <v>0</v>
      </c>
      <c r="C109" s="12"/>
      <c r="D109" s="12"/>
      <c r="E109" s="12">
        <f t="shared" si="20"/>
        <v>0</v>
      </c>
      <c r="F109" s="12"/>
      <c r="G109" s="12"/>
      <c r="H109" s="12"/>
      <c r="I109" s="12"/>
      <c r="J109" s="12"/>
    </row>
    <row r="110" spans="1:10" s="13" customFormat="1">
      <c r="A110" s="16"/>
      <c r="B110" s="12">
        <f t="shared" si="27"/>
        <v>0</v>
      </c>
      <c r="C110" s="14"/>
      <c r="D110" s="14"/>
      <c r="E110" s="12">
        <f t="shared" si="20"/>
        <v>0</v>
      </c>
      <c r="F110" s="14"/>
      <c r="G110" s="14"/>
      <c r="H110" s="14"/>
      <c r="I110" s="14"/>
      <c r="J110" s="14"/>
    </row>
    <row r="111" spans="1:10" s="13" customFormat="1" ht="31.5">
      <c r="A111" s="16" t="s">
        <v>93</v>
      </c>
      <c r="B111" s="12">
        <f t="shared" si="27"/>
        <v>0</v>
      </c>
      <c r="C111" s="12"/>
      <c r="D111" s="12"/>
      <c r="E111" s="12">
        <f t="shared" si="20"/>
        <v>0</v>
      </c>
      <c r="F111" s="12"/>
      <c r="G111" s="12"/>
      <c r="H111" s="12"/>
      <c r="I111" s="12"/>
      <c r="J111" s="12"/>
    </row>
    <row r="112" spans="1:10" s="13" customFormat="1" ht="31.5">
      <c r="A112" s="16" t="s">
        <v>94</v>
      </c>
      <c r="B112" s="12">
        <f t="shared" si="27"/>
        <v>0</v>
      </c>
      <c r="C112" s="12"/>
      <c r="D112" s="12"/>
      <c r="E112" s="12">
        <f t="shared" si="20"/>
        <v>0</v>
      </c>
      <c r="F112" s="12"/>
      <c r="G112" s="12"/>
      <c r="H112" s="12"/>
      <c r="I112" s="12"/>
      <c r="J112" s="12"/>
    </row>
    <row r="113" spans="1:10" s="13" customFormat="1" ht="31.5">
      <c r="A113" s="16" t="s">
        <v>95</v>
      </c>
      <c r="B113" s="12">
        <f t="shared" si="27"/>
        <v>0</v>
      </c>
      <c r="C113" s="12"/>
      <c r="D113" s="12"/>
      <c r="E113" s="12">
        <f t="shared" si="20"/>
        <v>0</v>
      </c>
      <c r="F113" s="12"/>
      <c r="G113" s="12"/>
      <c r="H113" s="12"/>
      <c r="I113" s="12"/>
      <c r="J113" s="12"/>
    </row>
    <row r="114" spans="1:10" s="2" customFormat="1" ht="47.25">
      <c r="A114" s="17" t="s">
        <v>96</v>
      </c>
      <c r="B114" s="14">
        <f t="shared" si="27"/>
        <v>0</v>
      </c>
      <c r="C114" s="14"/>
      <c r="D114" s="14"/>
      <c r="E114" s="14">
        <f t="shared" si="20"/>
        <v>0</v>
      </c>
      <c r="F114" s="14"/>
      <c r="G114" s="14"/>
      <c r="H114" s="14"/>
      <c r="I114" s="14"/>
      <c r="J114" s="14"/>
    </row>
    <row r="115" spans="1:10" ht="47.25">
      <c r="A115" s="17" t="s">
        <v>97</v>
      </c>
      <c r="B115" s="14">
        <f t="shared" si="27"/>
        <v>0</v>
      </c>
      <c r="C115" s="14"/>
      <c r="D115" s="14"/>
      <c r="E115" s="14">
        <f t="shared" si="20"/>
        <v>0</v>
      </c>
      <c r="F115" s="14"/>
      <c r="G115" s="14"/>
      <c r="H115" s="14"/>
      <c r="I115" s="14"/>
      <c r="J115" s="14"/>
    </row>
    <row r="116" spans="1:10" s="13" customFormat="1" ht="63">
      <c r="A116" s="16" t="s">
        <v>98</v>
      </c>
      <c r="B116" s="12">
        <f t="shared" si="27"/>
        <v>0</v>
      </c>
      <c r="C116" s="12"/>
      <c r="D116" s="12"/>
      <c r="E116" s="12">
        <f t="shared" si="20"/>
        <v>0</v>
      </c>
      <c r="F116" s="12"/>
      <c r="G116" s="12"/>
      <c r="H116" s="12"/>
      <c r="I116" s="12"/>
      <c r="J116" s="12"/>
    </row>
    <row r="117" spans="1:10" ht="63">
      <c r="A117" s="17" t="s">
        <v>99</v>
      </c>
      <c r="B117" s="14">
        <f t="shared" si="27"/>
        <v>0</v>
      </c>
      <c r="C117" s="14"/>
      <c r="D117" s="14"/>
      <c r="E117" s="14">
        <f t="shared" si="20"/>
        <v>0</v>
      </c>
      <c r="F117" s="14"/>
      <c r="G117" s="14"/>
      <c r="H117" s="14"/>
      <c r="I117" s="14"/>
      <c r="J117" s="14"/>
    </row>
    <row r="118" spans="1:10" ht="78.75">
      <c r="A118" s="17" t="s">
        <v>100</v>
      </c>
      <c r="B118" s="14">
        <f t="shared" si="27"/>
        <v>0</v>
      </c>
      <c r="C118" s="14"/>
      <c r="D118" s="14"/>
      <c r="E118" s="14">
        <f t="shared" si="20"/>
        <v>0</v>
      </c>
      <c r="F118" s="14"/>
      <c r="G118" s="14"/>
      <c r="H118" s="14"/>
      <c r="I118" s="14"/>
      <c r="J118" s="14"/>
    </row>
    <row r="119" spans="1:10" s="13" customFormat="1" ht="31.5">
      <c r="A119" s="16" t="s">
        <v>101</v>
      </c>
      <c r="B119" s="12">
        <f t="shared" si="27"/>
        <v>0</v>
      </c>
      <c r="C119" s="12"/>
      <c r="D119" s="12"/>
      <c r="E119" s="12">
        <f t="shared" si="20"/>
        <v>0</v>
      </c>
      <c r="F119" s="12"/>
      <c r="G119" s="12"/>
      <c r="H119" s="12"/>
      <c r="I119" s="12"/>
      <c r="J119" s="12"/>
    </row>
    <row r="120" spans="1:10" ht="78.75">
      <c r="A120" s="17" t="s">
        <v>102</v>
      </c>
      <c r="B120" s="14">
        <f t="shared" si="27"/>
        <v>0</v>
      </c>
      <c r="C120" s="14"/>
      <c r="D120" s="14"/>
      <c r="E120" s="14">
        <f t="shared" si="20"/>
        <v>0</v>
      </c>
      <c r="F120" s="14"/>
      <c r="G120" s="14"/>
      <c r="H120" s="14"/>
      <c r="I120" s="14"/>
      <c r="J120" s="14"/>
    </row>
    <row r="121" spans="1:10" ht="47.25">
      <c r="A121" s="17" t="s">
        <v>103</v>
      </c>
      <c r="B121" s="14">
        <f t="shared" si="27"/>
        <v>0</v>
      </c>
      <c r="C121" s="14"/>
      <c r="D121" s="14"/>
      <c r="E121" s="14">
        <f t="shared" si="20"/>
        <v>0</v>
      </c>
      <c r="F121" s="14"/>
      <c r="G121" s="14"/>
      <c r="H121" s="14"/>
      <c r="I121" s="14"/>
      <c r="J121" s="14"/>
    </row>
    <row r="122" spans="1:10" s="13" customFormat="1">
      <c r="A122" s="16" t="s">
        <v>104</v>
      </c>
      <c r="B122" s="14">
        <f t="shared" si="27"/>
        <v>0</v>
      </c>
      <c r="C122" s="12"/>
      <c r="D122" s="12"/>
      <c r="E122" s="14">
        <f t="shared" si="20"/>
        <v>0</v>
      </c>
      <c r="F122" s="12"/>
      <c r="G122" s="12"/>
      <c r="H122" s="12"/>
      <c r="I122" s="12"/>
      <c r="J122" s="12"/>
    </row>
  </sheetData>
  <mergeCells count="7">
    <mergeCell ref="A5:J5"/>
    <mergeCell ref="A6:J6"/>
    <mergeCell ref="A7:J7"/>
    <mergeCell ref="A9:A10"/>
    <mergeCell ref="B9:D9"/>
    <mergeCell ref="E9:G9"/>
    <mergeCell ref="H9:J9"/>
  </mergeCells>
  <pageMargins left="0.52" right="0.23622047244094491" top="0.15" bottom="0.19685039370078741" header="0.16" footer="0.31496062992125984"/>
  <pageSetup scale="58" orientation="landscape" r:id="rId1"/>
  <headerFooter differentFirst="1"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Olcha</cp:lastModifiedBy>
  <cp:lastPrinted>2018-11-23T03:56:41Z</cp:lastPrinted>
  <dcterms:created xsi:type="dcterms:W3CDTF">2018-10-31T12:10:33Z</dcterms:created>
  <dcterms:modified xsi:type="dcterms:W3CDTF">2020-11-10T05:27:23Z</dcterms:modified>
</cp:coreProperties>
</file>